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1365" yWindow="1350" windowWidth="26790" windowHeight="14175" tabRatio="719" activeTab="2"/>
  </bookViews>
  <sheets>
    <sheet name="Summary" sheetId="8" r:id="rId1"/>
    <sheet name="2026 Lab Name A" sheetId="4" r:id="rId2"/>
    <sheet name="2026 Lab Name B" sheetId="12" r:id="rId3"/>
    <sheet name="2026 ORA" sheetId="5" r:id="rId4"/>
    <sheet name="2027 Lab Name A" sheetId="13" r:id="rId5"/>
    <sheet name="2027 Lab Name B" sheetId="6" r:id="rId6"/>
    <sheet name="2027 ORA" sheetId="7" r:id="rId7"/>
    <sheet name="2028 Lab Name A" sheetId="14" r:id="rId8"/>
    <sheet name="2028 Lab Name B" sheetId="11" r:id="rId9"/>
    <sheet name="2028 ORA" sheetId="10" r:id="rId10"/>
  </sheets>
  <definedNames>
    <definedName name="_xlnm.Print_Area" localSheetId="4">'2027 Lab Name A'!$A$1:$G$71</definedName>
    <definedName name="_xlnm.Print_Area" localSheetId="5">'2027 Lab Name B'!$A$1:$G$71</definedName>
    <definedName name="_xlnm.Print_Area" localSheetId="6">'2027 ORA'!$A$1:$G$71</definedName>
    <definedName name="_xlnm.Print_Area" localSheetId="7">'2028 Lab Name A'!$A$1:$G$71</definedName>
    <definedName name="_xlnm.Print_Area" localSheetId="8">'2028 Lab Name B'!$A$1:$G$71</definedName>
    <definedName name="_xlnm.Print_Area" localSheetId="9">'2028 ORA'!$A$1:$G$71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<sst xmlns="http://schemas.openxmlformats.org/spreadsheetml/2006/main" count="574" uniqueCount="103">
  <si>
    <r>
      <t>Proposal/Plan #:</t>
    </r>
    <r>
      <rPr>
        <sz val="10"/>
        <color theme="1"/>
        <rFont val="Arial"/>
        <family val="2"/>
      </rPr>
      <t xml:space="preserve">  </t>
    </r>
  </si>
  <si>
    <t xml:space="preserve">Summary information is populated by the individual tabs.  Do not edit here.  </t>
  </si>
  <si>
    <t xml:space="preserve">Title:  </t>
  </si>
  <si>
    <r>
      <t>Lead Investigator:</t>
    </r>
    <r>
      <rPr>
        <sz val="10"/>
        <color theme="1"/>
        <rFont val="Arial"/>
        <family val="2"/>
      </rPr>
      <t xml:space="preserve">  </t>
    </r>
  </si>
  <si>
    <t>Lead Lab:</t>
  </si>
  <si>
    <t>EOR</t>
  </si>
  <si>
    <t>EOR Title</t>
  </si>
  <si>
    <t>FY 2026</t>
  </si>
  <si>
    <t>FY 2027</t>
  </si>
  <si>
    <t>FY 2028</t>
  </si>
  <si>
    <t>Total</t>
  </si>
  <si>
    <t>PI or POC name(s):</t>
  </si>
  <si>
    <t>Civilian Salary</t>
  </si>
  <si>
    <t>Travel</t>
  </si>
  <si>
    <t>Shipping</t>
  </si>
  <si>
    <t>Rentals</t>
  </si>
  <si>
    <t>Printing</t>
  </si>
  <si>
    <t>Contracts</t>
  </si>
  <si>
    <t>Supplies</t>
  </si>
  <si>
    <t>Equipment</t>
  </si>
  <si>
    <t>Other Direct Costs</t>
  </si>
  <si>
    <t>Indirect Costs</t>
  </si>
  <si>
    <t>10 USC 4123</t>
  </si>
  <si>
    <t>TOTAL COST</t>
  </si>
  <si>
    <t>Total Cost Rounded to nearest K</t>
  </si>
  <si>
    <t>Civilian FTEs</t>
  </si>
  <si>
    <t>Military FTEs</t>
  </si>
  <si>
    <t>Contractor FTEs</t>
  </si>
  <si>
    <t>Total FTEs</t>
  </si>
  <si>
    <t>Total Direct Costs</t>
  </si>
  <si>
    <t>IDC Rate used</t>
  </si>
  <si>
    <t>Proposal/Plan #:</t>
  </si>
  <si>
    <t>eBRAP log number</t>
  </si>
  <si>
    <t>Note:  These fields update header on other tabs.</t>
  </si>
  <si>
    <t xml:space="preserve">Proposal Title:  </t>
  </si>
  <si>
    <t>Short title</t>
  </si>
  <si>
    <t>Investigator:</t>
  </si>
  <si>
    <t>PI Name</t>
  </si>
  <si>
    <t>Laboratory Name:</t>
  </si>
  <si>
    <t>Lab A</t>
  </si>
  <si>
    <t>i.e. USAMRIID, WRAIR, NAMRU-SA, etc</t>
  </si>
  <si>
    <t>FY:</t>
  </si>
  <si>
    <t>Additional Info</t>
  </si>
  <si>
    <t># Units/ FTEs</t>
  </si>
  <si>
    <t>Unit Cost</t>
  </si>
  <si>
    <t>Monthly Obligation Plan Year 1 (OSD 90% Obl / 55% Exp)</t>
  </si>
  <si>
    <t>If green, obligation plan = total 
If number, differences exist</t>
  </si>
  <si>
    <t>Validation</t>
  </si>
  <si>
    <t>Government Labor</t>
  </si>
  <si>
    <t>Name</t>
  </si>
  <si>
    <t>Researcher, Joe</t>
  </si>
  <si>
    <t>Military Labor</t>
  </si>
  <si>
    <t>Smith, MAJ William</t>
  </si>
  <si>
    <t>Conferences</t>
  </si>
  <si>
    <t>MHSRS</t>
  </si>
  <si>
    <t>Meetings</t>
  </si>
  <si>
    <t>IIPT</t>
  </si>
  <si>
    <t>FedEx</t>
  </si>
  <si>
    <t>Clinical samples</t>
  </si>
  <si>
    <t>Rental Vehicle</t>
  </si>
  <si>
    <t>Travel to field sites</t>
  </si>
  <si>
    <t>Reprints</t>
  </si>
  <si>
    <t>Journal articles</t>
  </si>
  <si>
    <t>Personnel Services</t>
  </si>
  <si>
    <t>Contractor Position/Title (No names)</t>
  </si>
  <si>
    <t>Contract number</t>
  </si>
  <si>
    <t>Other Services</t>
  </si>
  <si>
    <t>Monoclonal Ab Production</t>
  </si>
  <si>
    <t>Supplies/Materials</t>
  </si>
  <si>
    <t>Reagents</t>
  </si>
  <si>
    <t>Mice</t>
  </si>
  <si>
    <t>HPLC-MS</t>
  </si>
  <si>
    <t>Direct Costs</t>
  </si>
  <si>
    <t>Animal Per Diems</t>
  </si>
  <si>
    <t>40 mice x $5/d x 35 d</t>
  </si>
  <si>
    <t>Pathology</t>
  </si>
  <si>
    <t>Partial necropsy &amp; report</t>
  </si>
  <si>
    <t>Rate = 37%</t>
  </si>
  <si>
    <t>Total (Direct + Indirect)</t>
  </si>
  <si>
    <t>Rate = 0%</t>
  </si>
  <si>
    <t>TOTAL</t>
  </si>
  <si>
    <t>Note - this is updated from the 2026 Lab A tab.</t>
  </si>
  <si>
    <t>Note - this cell updates the summary tab.</t>
  </si>
  <si>
    <t>Lab B</t>
  </si>
  <si>
    <t>Researcher, Jane</t>
  </si>
  <si>
    <t>ORISE</t>
  </si>
  <si>
    <t>NRC</t>
  </si>
  <si>
    <t>Rate = 42%</t>
  </si>
  <si>
    <t>Complete only if coordination with the MRDC Office of Regulatory Activities (ORA) is required.  Confirmation and spend plan from ORA required.</t>
  </si>
  <si>
    <t>Note - This is updated by the 2026 Lab A tab.</t>
  </si>
  <si>
    <t>ORA POC:</t>
  </si>
  <si>
    <t>ORA Name</t>
  </si>
  <si>
    <t>Note:  This updates in the summary tab.</t>
  </si>
  <si>
    <t>Entity:</t>
  </si>
  <si>
    <t>ORA</t>
  </si>
  <si>
    <t>Item (Person)</t>
  </si>
  <si>
    <t>Rate = 35%</t>
  </si>
  <si>
    <t>Monthly Spend Plan not required at time of submission.  Monthly spend plan will be required if tail is funded in FY27.</t>
  </si>
  <si>
    <t>Complete only if coordination with the MRDC Office of Regulatory Activities (ORA) is required.  Confirmation from ORA required.</t>
  </si>
  <si>
    <t xml:space="preserve">Entity: </t>
  </si>
  <si>
    <t>Monthly Spend Plan not required at time of submission.  Montly spend plan will be required if tail is funded in FY27.</t>
  </si>
  <si>
    <t>Monthly Spend Plan not required at time of submission.  Monthly spend plan will be required if tail is funded in FY28.</t>
  </si>
  <si>
    <t>JTD Alignment (FMTS#)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</si>
</sst>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_);\(#,##0.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164" fontId="0" fillId="0" borderId="1" xfId="16" applyNumberFormat="1" applyFont="1" applyBorder="1"/>
    <xf numFmtId="0" fontId="2" fillId="2" borderId="1" xfId="0" applyFont="1" applyFill="1" applyBorder="1"/>
    <xf numFmtId="164" fontId="2" fillId="2" borderId="1" xfId="16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indent="2"/>
    </xf>
    <xf numFmtId="164" fontId="5" fillId="2" borderId="1" xfId="16" applyNumberFormat="1" applyFont="1" applyFill="1" applyBorder="1"/>
    <xf numFmtId="164" fontId="4" fillId="0" borderId="1" xfId="16" applyNumberFormat="1" applyFont="1" applyBorder="1"/>
    <xf numFmtId="164" fontId="4" fillId="0" borderId="1" xfId="16" applyNumberFormat="1" applyFont="1" applyFill="1" applyBorder="1"/>
    <xf numFmtId="0" fontId="5" fillId="2" borderId="1" xfId="0" applyFont="1" applyFill="1" applyBorder="1" applyAlignment="1">
      <alignment horizontal="left" inden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6" applyNumberFormat="1" applyFont="1" applyFill="1" applyBorder="1"/>
    <xf numFmtId="0" fontId="3" fillId="4" borderId="1" xfId="0" applyFont="1" applyFill="1" applyBorder="1" applyAlignment="1" applyProtection="1">
      <alignment horizontal="center" wrapText="1" readingOrder="1"/>
      <protection locked="0"/>
    </xf>
    <xf numFmtId="0" fontId="3" fillId="4" borderId="1" xfId="0" applyFont="1" applyFill="1" applyBorder="1" applyAlignment="1" applyProtection="1">
      <alignment wrapText="1" readingOrder="1"/>
      <protection locked="0"/>
    </xf>
    <xf numFmtId="164" fontId="3" fillId="4" borderId="1" xfId="16" applyNumberFormat="1" applyFont="1" applyFill="1" applyBorder="1" applyAlignment="1" applyProtection="1">
      <alignment wrapText="1" readingOrder="1"/>
      <protection locked="0"/>
    </xf>
    <xf numFmtId="164" fontId="5" fillId="3" borderId="1" xfId="16" applyNumberFormat="1" applyFont="1" applyFill="1" applyBorder="1" applyAlignment="1">
      <alignment readingOrder="1"/>
    </xf>
    <xf numFmtId="9" fontId="5" fillId="2" borderId="1" xfId="0" applyNumberFormat="1" applyFont="1" applyFill="1" applyBorder="1"/>
    <xf numFmtId="9" fontId="5" fillId="2" borderId="1" xfId="15" applyFont="1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0" fillId="0" borderId="1" xfId="0" applyBorder="1" applyAlignment="1">
      <alignment horizontal="center"/>
    </xf>
    <xf numFmtId="165" fontId="0" fillId="0" borderId="1" xfId="16" applyNumberFormat="1" applyFont="1" applyBorder="1"/>
    <xf numFmtId="165" fontId="2" fillId="2" borderId="1" xfId="16" applyNumberFormat="1" applyFont="1" applyFill="1" applyBorder="1"/>
    <xf numFmtId="164" fontId="5" fillId="3" borderId="1" xfId="16" applyNumberFormat="1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center" wrapText="1" readingOrder="1"/>
    </xf>
    <xf numFmtId="9" fontId="5" fillId="3" borderId="1" xfId="0" applyNumberFormat="1" applyFont="1" applyFill="1" applyBorder="1"/>
    <xf numFmtId="9" fontId="5" fillId="3" borderId="1" xfId="15" applyFont="1" applyFill="1" applyBorder="1"/>
    <xf numFmtId="44" fontId="5" fillId="2" borderId="1" xfId="16" applyNumberFormat="1" applyFont="1" applyFill="1" applyBorder="1"/>
    <xf numFmtId="0" fontId="4" fillId="3" borderId="2" xfId="0" applyFont="1" applyFill="1" applyBorder="1"/>
    <xf numFmtId="0" fontId="5" fillId="3" borderId="2" xfId="0" applyFont="1" applyFill="1" applyBorder="1"/>
    <xf numFmtId="164" fontId="4" fillId="3" borderId="2" xfId="16" applyNumberFormat="1" applyFont="1" applyFill="1" applyBorder="1"/>
    <xf numFmtId="164" fontId="4" fillId="3" borderId="3" xfId="16" applyNumberFormat="1" applyFont="1" applyFill="1" applyBorder="1"/>
    <xf numFmtId="0" fontId="5" fillId="0" borderId="1" xfId="0" applyFont="1" applyFill="1" applyBorder="1" applyAlignment="1">
      <alignment readingOrder="1"/>
    </xf>
    <xf numFmtId="0" fontId="5" fillId="0" borderId="1" xfId="0" applyFont="1" applyFill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1" xfId="0" applyFont="1" applyBorder="1"/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1" xfId="0" applyFont="1" applyBorder="1" applyAlignment="1">
      <alignment horizontal="left"/>
    </xf>
    <xf numFmtId="17" fontId="4" fillId="0" borderId="1" xfId="0" applyNumberFormat="1" applyFont="1" applyFill="1" applyBorder="1"/>
    <xf numFmtId="44" fontId="4" fillId="0" borderId="1" xfId="16" applyFont="1" applyFill="1" applyBorder="1"/>
    <xf numFmtId="44" fontId="5" fillId="5" borderId="1" xfId="16" applyFont="1" applyFill="1" applyBorder="1"/>
    <xf numFmtId="44" fontId="5" fillId="3" borderId="1" xfId="16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indent="1"/>
    </xf>
    <xf numFmtId="0" fontId="5" fillId="6" borderId="1" xfId="0" applyFont="1" applyFill="1" applyBorder="1"/>
    <xf numFmtId="164" fontId="5" fillId="6" borderId="1" xfId="16" applyNumberFormat="1" applyFont="1" applyFill="1" applyBorder="1"/>
    <xf numFmtId="44" fontId="5" fillId="6" borderId="1" xfId="16" applyFont="1" applyFill="1" applyBorder="1"/>
    <xf numFmtId="44" fontId="5" fillId="0" borderId="1" xfId="0" applyNumberFormat="1" applyFont="1" applyFill="1" applyBorder="1"/>
    <xf numFmtId="44" fontId="4" fillId="0" borderId="1" xfId="0" applyNumberFormat="1" applyFont="1" applyFill="1" applyBorder="1"/>
    <xf numFmtId="0" fontId="4" fillId="7" borderId="1" xfId="0" applyFont="1" applyFill="1" applyBorder="1"/>
    <xf numFmtId="0" fontId="5" fillId="7" borderId="2" xfId="0" applyFont="1" applyFill="1" applyBorder="1" applyAlignment="1">
      <alignment horizontal="center" vertical="center" readingOrder="1"/>
    </xf>
    <xf numFmtId="17" fontId="4" fillId="7" borderId="1" xfId="0" applyNumberFormat="1" applyFont="1" applyFill="1" applyBorder="1"/>
    <xf numFmtId="44" fontId="5" fillId="7" borderId="1" xfId="16" applyFont="1" applyFill="1" applyBorder="1"/>
    <xf numFmtId="44" fontId="4" fillId="7" borderId="1" xfId="16" applyFont="1" applyFill="1" applyBorder="1"/>
    <xf numFmtId="0" fontId="4" fillId="0" borderId="1" xfId="0" applyFont="1" applyBorder="1" applyAlignment="1">
      <alignment horizontal="left"/>
    </xf>
    <xf numFmtId="0" fontId="0" fillId="0" borderId="1" xfId="0" applyFill="1" applyBorder="1"/>
    <xf numFmtId="0" fontId="3" fillId="0" borderId="4" xfId="0" applyFont="1" applyFill="1" applyBorder="1" applyAlignment="1" applyProtection="1">
      <alignment horizontal="center" wrapText="1" readingOrder="1"/>
      <protection locked="0"/>
    </xf>
    <xf numFmtId="164" fontId="5" fillId="0" borderId="1" xfId="16" applyNumberFormat="1" applyFont="1" applyFill="1" applyBorder="1" applyAlignment="1">
      <alignment horizontal="center" wrapText="1" readingOrder="1"/>
    </xf>
    <xf numFmtId="0" fontId="5" fillId="0" borderId="1" xfId="0" applyFont="1" applyFill="1" applyBorder="1" applyAlignment="1">
      <alignment horizontal="center" wrapText="1" readingOrder="1"/>
    </xf>
    <xf numFmtId="0" fontId="3" fillId="0" borderId="4" xfId="0" applyFont="1" applyFill="1" applyBorder="1" applyAlignment="1" applyProtection="1">
      <alignment horizontal="right" wrapText="1" readingOrder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16" applyNumberFormat="1" applyFont="1" applyFill="1" applyBorder="1"/>
    <xf numFmtId="0" fontId="6" fillId="7" borderId="1" xfId="0" applyFont="1" applyFill="1" applyBorder="1" applyAlignment="1">
      <alignment horizontal="left"/>
    </xf>
    <xf numFmtId="0" fontId="0" fillId="7" borderId="1" xfId="0" applyFill="1" applyBorder="1"/>
    <xf numFmtId="164" fontId="0" fillId="7" borderId="1" xfId="0" applyNumberFormat="1" applyFill="1" applyBorder="1"/>
    <xf numFmtId="0" fontId="4" fillId="0" borderId="1" xfId="0" applyFont="1" applyBorder="1" applyAlignment="1">
      <alignment/>
    </xf>
    <xf numFmtId="9" fontId="0" fillId="0" borderId="1" xfId="0" applyNumberFormat="1" applyBorder="1"/>
    <xf numFmtId="164" fontId="0" fillId="0" borderId="1" xfId="0" applyNumberFormat="1" applyFill="1" applyBorder="1"/>
    <xf numFmtId="0" fontId="6" fillId="0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/>
    </xf>
    <xf numFmtId="0" fontId="4" fillId="8" borderId="2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4" borderId="6" xfId="0" applyFont="1" applyFill="1" applyBorder="1" applyAlignment="1" applyProtection="1">
      <alignment horizontal="center" wrapText="1" readingOrder="1"/>
      <protection locked="0"/>
    </xf>
    <xf numFmtId="0" fontId="3" fillId="4" borderId="4" xfId="0" applyFont="1" applyFill="1" applyBorder="1" applyAlignment="1" applyProtection="1">
      <alignment horizontal="center" wrapText="1" readingOrder="1"/>
      <protection locked="0"/>
    </xf>
    <xf numFmtId="0" fontId="4" fillId="2" borderId="5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8" borderId="7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center" vertical="center" readingOrder="1"/>
    </xf>
    <xf numFmtId="0" fontId="5" fillId="9" borderId="2" xfId="0" applyFont="1" applyFill="1" applyBorder="1" applyAlignment="1">
      <alignment horizontal="center" vertical="center" readingOrder="1"/>
    </xf>
    <xf numFmtId="0" fontId="5" fillId="0" borderId="5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8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6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customXml" Target="../customXml/item4.xml" /><Relationship Id="rId17" Type="http://schemas.openxmlformats.org/officeDocument/2006/relationships/customXml" Target="../customXml/item5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workbookViewId="0" topLeftCell="A1">
      <selection activeCell="J34" sqref="J34"/>
    </sheetView>
  </sheetViews>
  <sheetFormatPr defaultColWidth="9.140625" defaultRowHeight="15"/>
  <cols>
    <col min="1" max="1" width="6.28125" style="1" customWidth="1"/>
    <col min="2" max="2" width="30.421875" style="1" customWidth="1"/>
    <col min="3" max="3" width="2.421875" style="1" customWidth="1"/>
    <col min="4" max="4" width="13.28125" style="1" customWidth="1"/>
    <col min="5" max="5" width="13.8515625" style="1" customWidth="1"/>
    <col min="6" max="7" width="12.140625" style="1" customWidth="1"/>
    <col min="8" max="8" width="2.140625" style="1" customWidth="1"/>
    <col min="9" max="12" width="12.140625" style="1" customWidth="1"/>
    <col min="13" max="13" width="2.140625" style="1" customWidth="1"/>
    <col min="14" max="17" width="12.140625" style="1" customWidth="1"/>
    <col min="18" max="16384" width="9.140625" style="1" customWidth="1"/>
  </cols>
  <sheetData>
    <row r="1" spans="1:10" s="5" customFormat="1" ht="12.75">
      <c r="A1" s="85" t="s">
        <v>0</v>
      </c>
      <c r="B1" s="86"/>
      <c r="C1" s="86"/>
      <c r="D1" s="90" t="str">
        <f>'2026 Lab Name A'!C1</f>
        <v>eBRAP log number</v>
      </c>
      <c r="E1" s="91"/>
      <c r="F1" s="91"/>
      <c r="G1" s="92"/>
      <c r="H1" s="93" t="s">
        <v>1</v>
      </c>
      <c r="I1" s="94"/>
      <c r="J1" s="95"/>
    </row>
    <row r="2" spans="1:10" s="5" customFormat="1" ht="12.75">
      <c r="A2" s="85" t="s">
        <v>2</v>
      </c>
      <c r="B2" s="86"/>
      <c r="C2" s="86"/>
      <c r="D2" s="90" t="str">
        <f>'2026 Lab Name A'!C2</f>
        <v>Short title</v>
      </c>
      <c r="E2" s="91"/>
      <c r="F2" s="91"/>
      <c r="G2" s="92"/>
      <c r="H2" s="96"/>
      <c r="I2" s="97"/>
      <c r="J2" s="98"/>
    </row>
    <row r="3" spans="1:10" s="5" customFormat="1" ht="12.75">
      <c r="A3" s="85" t="s">
        <v>3</v>
      </c>
      <c r="B3" s="86"/>
      <c r="C3" s="86"/>
      <c r="D3" s="90" t="str">
        <f>'2026 Lab Name A'!C3</f>
        <v>PI Name</v>
      </c>
      <c r="E3" s="91"/>
      <c r="F3" s="91"/>
      <c r="G3" s="92"/>
      <c r="H3" s="96"/>
      <c r="I3" s="97"/>
      <c r="J3" s="98"/>
    </row>
    <row r="4" spans="1:10" s="5" customFormat="1" ht="12.75">
      <c r="A4" s="87" t="s">
        <v>4</v>
      </c>
      <c r="B4" s="87"/>
      <c r="C4" s="87"/>
      <c r="D4" s="90" t="str">
        <f>'2026 Lab Name A'!C4</f>
        <v>Lab A</v>
      </c>
      <c r="E4" s="91"/>
      <c r="F4" s="91"/>
      <c r="G4" s="92"/>
      <c r="H4" s="99"/>
      <c r="I4" s="100"/>
      <c r="J4" s="101"/>
    </row>
    <row r="5" spans="1:17" s="26" customFormat="1" ht="15" customHeight="1">
      <c r="A5" s="88" t="s">
        <v>5</v>
      </c>
      <c r="B5" s="88" t="s">
        <v>6</v>
      </c>
      <c r="C5" s="25"/>
      <c r="D5" s="82" t="s">
        <v>7</v>
      </c>
      <c r="E5" s="83"/>
      <c r="F5" s="83"/>
      <c r="G5" s="84"/>
      <c r="I5" s="82" t="s">
        <v>8</v>
      </c>
      <c r="J5" s="83"/>
      <c r="K5" s="83"/>
      <c r="L5" s="84"/>
      <c r="N5" s="82" t="s">
        <v>9</v>
      </c>
      <c r="O5" s="83"/>
      <c r="P5" s="83"/>
      <c r="Q5" s="84"/>
    </row>
    <row r="6" spans="1:17" s="31" customFormat="1" ht="12.75">
      <c r="A6" s="89"/>
      <c r="B6" s="89"/>
      <c r="C6" s="30"/>
      <c r="D6" s="31" t="str">
        <f>'2026 Lab Name A'!$C$4</f>
        <v>Lab A</v>
      </c>
      <c r="E6" s="31" t="str">
        <f>'2026 Lab Name B'!$C$4</f>
        <v>Lab B</v>
      </c>
      <c r="F6" s="31" t="str">
        <f>'2026 ORA'!$C$5</f>
        <v>ORA</v>
      </c>
      <c r="G6" s="31" t="s">
        <v>10</v>
      </c>
      <c r="I6" s="31" t="str">
        <f>'2027 Lab Name A'!$C$4</f>
        <v>Lab A</v>
      </c>
      <c r="J6" s="31" t="str">
        <f>'2027 Lab Name B'!$C$4</f>
        <v>Lab B</v>
      </c>
      <c r="K6" s="31" t="str">
        <f>'2027 ORA'!$C$5</f>
        <v>ORA</v>
      </c>
      <c r="L6" s="31" t="s">
        <v>10</v>
      </c>
      <c r="N6" s="31" t="str">
        <f>'2028 Lab Name A'!$C$4</f>
        <v>Lab A</v>
      </c>
      <c r="O6" s="31" t="str">
        <f>'2028 Lab Name B'!C4</f>
        <v>Lab B</v>
      </c>
      <c r="P6" s="31" t="str">
        <f>'2028 ORA'!$C$5</f>
        <v>ORA</v>
      </c>
      <c r="Q6" s="31" t="s">
        <v>10</v>
      </c>
    </row>
    <row r="7" spans="1:16" s="67" customFormat="1" ht="12.75">
      <c r="A7" s="65"/>
      <c r="B7" s="68" t="s">
        <v>11</v>
      </c>
      <c r="C7" s="66"/>
      <c r="D7" s="67" t="str">
        <f>'2026 Lab Name A'!C3</f>
        <v>PI Name</v>
      </c>
      <c r="E7" s="67" t="str">
        <f>'2026 Lab Name B'!C3</f>
        <v>PI Name</v>
      </c>
      <c r="F7" s="67" t="str">
        <f>'2026 ORA'!C4</f>
        <v>ORA Name</v>
      </c>
      <c r="I7" s="67" t="str">
        <f>'2027 Lab Name A'!C3</f>
        <v>PI Name</v>
      </c>
      <c r="J7" s="67" t="str">
        <f>'2027 Lab Name B'!C3</f>
        <v>PI Name</v>
      </c>
      <c r="K7" s="67" t="str">
        <f>'2027 ORA'!C4</f>
        <v>ORA Name</v>
      </c>
      <c r="N7" s="67" t="str">
        <f>'2028 Lab Name A'!C3</f>
        <v>PI Name</v>
      </c>
      <c r="O7" s="67" t="str">
        <f>'2028 Lab Name B'!C3</f>
        <v>PI Name</v>
      </c>
      <c r="P7" s="67" t="str">
        <f>'2028 ORA'!C4</f>
        <v>ORA Name</v>
      </c>
    </row>
    <row r="8" spans="1:17" ht="15">
      <c r="A8" s="27">
        <v>11</v>
      </c>
      <c r="B8" s="1" t="s">
        <v>12</v>
      </c>
      <c r="D8" s="2">
        <f>'2026 Lab Name A'!$G$8</f>
        <v>50000</v>
      </c>
      <c r="E8" s="2">
        <f>'2026 Lab Name B'!$G$8</f>
        <v>100000</v>
      </c>
      <c r="F8" s="2">
        <f>'2026 ORA'!$G$9</f>
        <v>50000</v>
      </c>
      <c r="G8" s="2">
        <f>SUM(D8:F8)</f>
        <v>200000</v>
      </c>
      <c r="I8" s="2">
        <f>'2027 Lab Name A'!$G$9</f>
        <v>50000</v>
      </c>
      <c r="J8" s="2">
        <f>'2027 Lab Name B'!$G$9</f>
        <v>100000</v>
      </c>
      <c r="K8" s="2">
        <f>'2027 ORA'!$G$10</f>
        <v>50000</v>
      </c>
      <c r="L8" s="2">
        <f>SUM(I8:K8)</f>
        <v>200000</v>
      </c>
      <c r="N8" s="2">
        <f>'2028 Lab Name A'!$G$9</f>
        <v>50000</v>
      </c>
      <c r="O8" s="2">
        <f>'2028 Lab Name B'!G9</f>
        <v>100000</v>
      </c>
      <c r="P8" s="2">
        <f>'2028 ORA'!$G$10</f>
        <v>50000</v>
      </c>
      <c r="Q8" s="2">
        <f>SUM(N8:P8)</f>
        <v>200000</v>
      </c>
    </row>
    <row r="9" spans="1:17" ht="15">
      <c r="A9" s="27">
        <v>21</v>
      </c>
      <c r="B9" s="1" t="s">
        <v>13</v>
      </c>
      <c r="D9" s="2">
        <f>'2026 Lab Name A'!$G$29</f>
        <v>15000</v>
      </c>
      <c r="E9" s="2">
        <f>'2026 Lab Name B'!$G$29</f>
        <v>15000</v>
      </c>
      <c r="F9" s="2">
        <f>'2026 ORA'!$G$29</f>
        <v>15000</v>
      </c>
      <c r="G9" s="2">
        <f aca="true" t="shared" si="0" ref="G9:G19">SUM(D9:F9)</f>
        <v>45000</v>
      </c>
      <c r="I9" s="2">
        <f>'2027 Lab Name A'!$G$30</f>
        <v>15000</v>
      </c>
      <c r="J9" s="2">
        <f>'2027 Lab Name B'!$G$30</f>
        <v>15000</v>
      </c>
      <c r="K9" s="2">
        <f>'2027 ORA'!$G$30</f>
        <v>15000</v>
      </c>
      <c r="L9" s="2">
        <f aca="true" t="shared" si="1" ref="L9:L19">SUM(I9:K9)</f>
        <v>45000</v>
      </c>
      <c r="N9" s="2">
        <f>'2028 Lab Name A'!$G$30</f>
        <v>15000</v>
      </c>
      <c r="O9" s="2">
        <f>'2028 Lab Name B'!G30</f>
        <v>15000</v>
      </c>
      <c r="P9" s="2">
        <f>'2028 ORA'!$G$30</f>
        <v>15000</v>
      </c>
      <c r="Q9" s="2">
        <f aca="true" t="shared" si="2" ref="Q9:Q18">SUM(N9:P9)</f>
        <v>45000</v>
      </c>
    </row>
    <row r="10" spans="1:17" ht="15">
      <c r="A10" s="27">
        <v>22</v>
      </c>
      <c r="B10" s="1" t="s">
        <v>14</v>
      </c>
      <c r="D10" s="2">
        <f>'2026 Lab Name A'!$G$33</f>
        <v>2500</v>
      </c>
      <c r="E10" s="2">
        <f>'2026 Lab Name B'!$G$33</f>
        <v>2500</v>
      </c>
      <c r="F10" s="2">
        <f>'2026 Lab Name A'!$G$33</f>
        <v>2500</v>
      </c>
      <c r="G10" s="2">
        <f t="shared" si="0"/>
        <v>7500</v>
      </c>
      <c r="I10" s="2">
        <f>'2027 Lab Name A'!$G$34</f>
        <v>2500</v>
      </c>
      <c r="J10" s="2">
        <f>'2027 Lab Name B'!G34</f>
        <v>2500</v>
      </c>
      <c r="K10" s="2">
        <f>'2027 Lab Name B'!$G$34</f>
        <v>2500</v>
      </c>
      <c r="L10" s="2">
        <f t="shared" si="1"/>
        <v>7500</v>
      </c>
      <c r="N10" s="2">
        <f>'2028 Lab Name A'!$G$34</f>
        <v>2500</v>
      </c>
      <c r="O10" s="2">
        <f>'2028 Lab Name B'!G34</f>
        <v>2500</v>
      </c>
      <c r="P10" s="2">
        <f>'2028 Lab Name B'!$G$34</f>
        <v>2500</v>
      </c>
      <c r="Q10" s="2">
        <f t="shared" si="2"/>
        <v>7500</v>
      </c>
    </row>
    <row r="11" spans="1:17" ht="15">
      <c r="A11" s="27">
        <v>23</v>
      </c>
      <c r="B11" s="1" t="s">
        <v>15</v>
      </c>
      <c r="D11" s="2">
        <f>'2026 Lab Name A'!$G$36</f>
        <v>8000</v>
      </c>
      <c r="E11" s="2">
        <f>'2026 Lab Name B'!$G$36</f>
        <v>8000</v>
      </c>
      <c r="F11" s="2">
        <f>'2026 ORA'!$G$36</f>
        <v>0</v>
      </c>
      <c r="G11" s="2">
        <f t="shared" si="0"/>
        <v>16000</v>
      </c>
      <c r="I11" s="2">
        <f>'2027 Lab Name A'!$G$37</f>
        <v>8000</v>
      </c>
      <c r="J11" s="2">
        <f>'2027 Lab Name B'!G37</f>
        <v>8000</v>
      </c>
      <c r="K11" s="2">
        <f>'2027 ORA'!$G$37</f>
        <v>0</v>
      </c>
      <c r="L11" s="2">
        <f t="shared" si="1"/>
        <v>16000</v>
      </c>
      <c r="N11" s="2">
        <f>'2028 Lab Name A'!$G$37</f>
        <v>8000</v>
      </c>
      <c r="O11" s="2">
        <f>'2028 Lab Name B'!G37</f>
        <v>8000</v>
      </c>
      <c r="P11" s="2">
        <f>'2028 ORA'!$G$37</f>
        <v>0</v>
      </c>
      <c r="Q11" s="2">
        <f t="shared" si="2"/>
        <v>16000</v>
      </c>
    </row>
    <row r="12" spans="1:17" ht="15">
      <c r="A12" s="27">
        <v>24</v>
      </c>
      <c r="B12" s="1" t="s">
        <v>16</v>
      </c>
      <c r="D12" s="2">
        <f>'2026 Lab Name A'!$G$39</f>
        <v>5000</v>
      </c>
      <c r="E12" s="2">
        <f>'2026 Lab Name B'!$G$39</f>
        <v>5000</v>
      </c>
      <c r="F12" s="2">
        <f>'2026 ORA'!$G$39</f>
        <v>0</v>
      </c>
      <c r="G12" s="2">
        <f t="shared" si="0"/>
        <v>10000</v>
      </c>
      <c r="I12" s="2">
        <f>'2027 Lab Name A'!$G$40</f>
        <v>5000</v>
      </c>
      <c r="J12" s="2">
        <f>'2027 Lab Name B'!G34</f>
        <v>2500</v>
      </c>
      <c r="K12" s="2">
        <f>'2027 ORA'!$G$40</f>
        <v>0</v>
      </c>
      <c r="L12" s="2">
        <f t="shared" si="1"/>
        <v>7500</v>
      </c>
      <c r="N12" s="2">
        <f>'2028 Lab Name A'!$G$40</f>
        <v>5000</v>
      </c>
      <c r="O12" s="2">
        <f>'2028 Lab Name B'!G40</f>
        <v>5000</v>
      </c>
      <c r="P12" s="2">
        <f>'2028 ORA'!$G$40</f>
        <v>0</v>
      </c>
      <c r="Q12" s="2">
        <f t="shared" si="2"/>
        <v>10000</v>
      </c>
    </row>
    <row r="13" spans="1:17" ht="15">
      <c r="A13" s="27">
        <v>25</v>
      </c>
      <c r="B13" s="1" t="s">
        <v>17</v>
      </c>
      <c r="D13" s="2">
        <f>'2026 Lab Name A'!$G$42</f>
        <v>165000</v>
      </c>
      <c r="E13" s="2">
        <f>'2026 Lab Name B'!$G$42</f>
        <v>245000</v>
      </c>
      <c r="F13" s="2">
        <f>'2026 ORA'!$G$42</f>
        <v>130000</v>
      </c>
      <c r="G13" s="2">
        <f t="shared" si="0"/>
        <v>540000</v>
      </c>
      <c r="I13" s="2">
        <f>'2027 Lab Name A'!$G$43</f>
        <v>165000</v>
      </c>
      <c r="J13" s="2">
        <f>'2027 Lab Name B'!G43</f>
        <v>165000</v>
      </c>
      <c r="K13" s="2">
        <f>'2027 ORA'!$G$43</f>
        <v>130000</v>
      </c>
      <c r="L13" s="2">
        <f t="shared" si="1"/>
        <v>460000</v>
      </c>
      <c r="N13" s="2">
        <f>'2028 Lab Name A'!$G$43</f>
        <v>165000</v>
      </c>
      <c r="O13" s="2">
        <f>'2028 Lab Name B'!G43</f>
        <v>165000</v>
      </c>
      <c r="P13" s="2">
        <f>'2028 ORA'!$G$43</f>
        <v>130000</v>
      </c>
      <c r="Q13" s="2">
        <f t="shared" si="2"/>
        <v>460000</v>
      </c>
    </row>
    <row r="14" spans="1:17" ht="15">
      <c r="A14" s="27">
        <v>26</v>
      </c>
      <c r="B14" s="1" t="s">
        <v>18</v>
      </c>
      <c r="D14" s="2">
        <f>'2026 Lab Name A'!$G$51</f>
        <v>60600</v>
      </c>
      <c r="E14" s="2">
        <f>'2026 Lab Name B'!$G$51</f>
        <v>60600</v>
      </c>
      <c r="F14" s="2">
        <f>'2026 ORA'!$G$51</f>
        <v>0</v>
      </c>
      <c r="G14" s="2">
        <f t="shared" si="0"/>
        <v>121200</v>
      </c>
      <c r="I14" s="2">
        <f>'2027 Lab Name A'!$G$52</f>
        <v>60600</v>
      </c>
      <c r="J14" s="2">
        <f>'2027 Lab Name B'!G52</f>
        <v>60600</v>
      </c>
      <c r="K14" s="2">
        <f>'2027 ORA'!$G$52</f>
        <v>0</v>
      </c>
      <c r="L14" s="2">
        <f t="shared" si="1"/>
        <v>121200</v>
      </c>
      <c r="N14" s="2">
        <f>'2028 Lab Name A'!$G$52</f>
        <v>60600</v>
      </c>
      <c r="O14" s="2">
        <f>'2028 Lab Name B'!G52</f>
        <v>60600</v>
      </c>
      <c r="P14" s="2">
        <f>'2028 ORA'!$G$52</f>
        <v>0</v>
      </c>
      <c r="Q14" s="2">
        <f t="shared" si="2"/>
        <v>121200</v>
      </c>
    </row>
    <row r="15" spans="1:17" ht="15">
      <c r="A15" s="27">
        <v>31</v>
      </c>
      <c r="B15" s="1" t="s">
        <v>19</v>
      </c>
      <c r="D15" s="2">
        <f>'2026 Lab Name A'!$G$56</f>
        <v>120000</v>
      </c>
      <c r="E15" s="2">
        <f>'2026 Lab Name B'!$G$56</f>
        <v>120000</v>
      </c>
      <c r="F15" s="2">
        <f>'2026 ORA'!$G$56</f>
        <v>0</v>
      </c>
      <c r="G15" s="2">
        <f t="shared" si="0"/>
        <v>240000</v>
      </c>
      <c r="I15" s="2">
        <f>'2027 Lab Name A'!$G$57</f>
        <v>120000</v>
      </c>
      <c r="J15" s="2">
        <f>'2027 Lab Name B'!G57</f>
        <v>120000</v>
      </c>
      <c r="K15" s="2">
        <f>'2027 ORA'!$G$57</f>
        <v>0</v>
      </c>
      <c r="L15" s="2">
        <f t="shared" si="1"/>
        <v>240000</v>
      </c>
      <c r="N15" s="2">
        <f>'2028 Lab Name A'!$G$57</f>
        <v>120000</v>
      </c>
      <c r="O15" s="2">
        <f>'2028 Lab Name B'!G57</f>
        <v>120000</v>
      </c>
      <c r="P15" s="2">
        <f>'2028 ORA'!$G$57</f>
        <v>0</v>
      </c>
      <c r="Q15" s="2">
        <f t="shared" si="2"/>
        <v>240000</v>
      </c>
    </row>
    <row r="16" spans="1:17" ht="15">
      <c r="A16" s="27"/>
      <c r="B16" s="1" t="s">
        <v>20</v>
      </c>
      <c r="D16" s="2">
        <f>'2026 Lab Name A'!$G$62</f>
        <v>55000</v>
      </c>
      <c r="E16" s="2">
        <f>'2026 Lab Name B'!$G$62</f>
        <v>55000</v>
      </c>
      <c r="F16" s="2">
        <f>'2026 ORA'!$G$62</f>
        <v>0</v>
      </c>
      <c r="G16" s="2">
        <f t="shared" si="0"/>
        <v>110000</v>
      </c>
      <c r="H16" s="2"/>
      <c r="I16" s="2">
        <f>'2027 Lab Name A'!$G$63</f>
        <v>55000</v>
      </c>
      <c r="J16" s="2">
        <f>'2027 Lab Name B'!G42</f>
        <v>0</v>
      </c>
      <c r="K16" s="2">
        <f>'2027 ORA'!$G$63</f>
        <v>0</v>
      </c>
      <c r="L16" s="2">
        <f t="shared" si="1"/>
        <v>55000</v>
      </c>
      <c r="N16" s="2">
        <f>'2028 Lab Name A'!$G$63</f>
        <v>55000</v>
      </c>
      <c r="O16" s="2">
        <f>'2028 Lab Name B'!G63</f>
        <v>55000</v>
      </c>
      <c r="P16" s="2">
        <f>'2028 ORA'!$G$63</f>
        <v>0</v>
      </c>
      <c r="Q16" s="2">
        <f t="shared" si="2"/>
        <v>110000</v>
      </c>
    </row>
    <row r="17" spans="1:17" ht="15">
      <c r="A17" s="27"/>
      <c r="B17" s="1" t="s">
        <v>21</v>
      </c>
      <c r="D17" s="2">
        <f>'2026 Lab Name A'!$G$67</f>
        <v>178007</v>
      </c>
      <c r="E17" s="2">
        <f>'2026 Lab Name B'!$G$67</f>
        <v>256662</v>
      </c>
      <c r="F17" s="2">
        <f>'2026 ORA'!$G$67</f>
        <v>69125</v>
      </c>
      <c r="G17" s="2">
        <f t="shared" si="0"/>
        <v>503794</v>
      </c>
      <c r="H17" s="2"/>
      <c r="I17" s="2">
        <f>'2027 Lab Name A'!$G$68</f>
        <v>168385</v>
      </c>
      <c r="J17" s="2">
        <f>'2027 Lab Name B'!G43</f>
        <v>165000</v>
      </c>
      <c r="K17" s="2">
        <f>'2027 ORA'!$G$68</f>
        <v>69125</v>
      </c>
      <c r="L17" s="2">
        <f t="shared" si="1"/>
        <v>402510</v>
      </c>
      <c r="N17" s="2">
        <f>'2028 Lab Name A'!$G$68</f>
        <v>168385</v>
      </c>
      <c r="O17" s="2">
        <f>'2028 Lab Name B'!G68</f>
        <v>223062</v>
      </c>
      <c r="P17" s="2">
        <f>'2028 ORA'!$G$68</f>
        <v>69125</v>
      </c>
      <c r="Q17" s="2">
        <f t="shared" si="2"/>
        <v>460572</v>
      </c>
    </row>
    <row r="18" spans="1:17" ht="15">
      <c r="A18" s="27"/>
      <c r="B18" s="1" t="s">
        <v>22</v>
      </c>
      <c r="D18" s="2">
        <f>'2026 Lab Name A'!$G$69</f>
        <v>0</v>
      </c>
      <c r="E18" s="2">
        <f>'2026 Lab Name B'!$G$69</f>
        <v>0</v>
      </c>
      <c r="F18" s="2">
        <f>'2026 ORA'!$G$69</f>
        <v>0</v>
      </c>
      <c r="G18" s="2">
        <f t="shared" si="0"/>
        <v>0</v>
      </c>
      <c r="H18" s="2"/>
      <c r="I18" s="2">
        <f>'2027 Lab Name A'!$G$70</f>
        <v>0</v>
      </c>
      <c r="J18" s="2">
        <f>'2027 Lab Name B'!G44</f>
        <v>130000</v>
      </c>
      <c r="K18" s="2">
        <f>'2027 ORA'!$G$70</f>
        <v>0</v>
      </c>
      <c r="L18" s="2">
        <f t="shared" si="1"/>
        <v>130000</v>
      </c>
      <c r="N18" s="2">
        <f>'2028 Lab Name A'!$G$70</f>
        <v>0</v>
      </c>
      <c r="O18" s="2">
        <f>'2028 Lab Name B'!G70</f>
        <v>0</v>
      </c>
      <c r="P18" s="2">
        <f>'2028 ORA'!$G$70</f>
        <v>0</v>
      </c>
      <c r="Q18" s="2">
        <f t="shared" si="2"/>
        <v>0</v>
      </c>
    </row>
    <row r="19" spans="2:17" s="3" customFormat="1" ht="15">
      <c r="B19" s="3" t="s">
        <v>23</v>
      </c>
      <c r="D19" s="4">
        <f>'2026 Lab Name A'!$G$70</f>
        <v>659107</v>
      </c>
      <c r="E19" s="4">
        <f>'2026 Lab Name B'!$G$70</f>
        <v>867762</v>
      </c>
      <c r="F19" s="4">
        <f>'2026 ORA'!$G$70</f>
        <v>266625</v>
      </c>
      <c r="G19" s="4">
        <f t="shared" si="0"/>
        <v>1793494</v>
      </c>
      <c r="H19" s="4"/>
      <c r="I19" s="4">
        <f>'2027 Lab Name A'!$G$71</f>
        <v>649485</v>
      </c>
      <c r="J19" s="4">
        <f>'2027 Lab Name B'!G71</f>
        <v>679808</v>
      </c>
      <c r="K19" s="4">
        <f>'2027 ORA'!$G$71</f>
        <v>266625</v>
      </c>
      <c r="L19" s="4">
        <f t="shared" si="1"/>
        <v>1595918</v>
      </c>
      <c r="N19" s="4">
        <f>'2028 Lab Name A'!$G$71</f>
        <v>649485</v>
      </c>
      <c r="O19" s="4">
        <f>'2028 Lab Name B'!G71</f>
        <v>754162</v>
      </c>
      <c r="P19" s="4">
        <f>'2028 ORA'!$G$71</f>
        <v>266625</v>
      </c>
      <c r="Q19" s="4">
        <f>SUM(N19:P19)</f>
        <v>1670272</v>
      </c>
    </row>
    <row r="20" spans="2:17" ht="13.5" customHeight="1">
      <c r="B20" s="64" t="s">
        <v>24</v>
      </c>
      <c r="C20" s="64"/>
      <c r="D20" s="77">
        <f>ROUND(D19,-3)</f>
        <v>659000</v>
      </c>
      <c r="E20" s="77">
        <f>ROUND(E19,-3)</f>
        <v>868000</v>
      </c>
      <c r="F20" s="77">
        <f aca="true" t="shared" si="3" ref="F20:G20">ROUND(F19,-3)</f>
        <v>267000</v>
      </c>
      <c r="G20" s="77">
        <f t="shared" si="3"/>
        <v>1793000</v>
      </c>
      <c r="H20" s="64"/>
      <c r="I20" s="77">
        <f aca="true" t="shared" si="4" ref="I20:L20">ROUND(I19,-3)</f>
        <v>649000</v>
      </c>
      <c r="J20" s="77">
        <f t="shared" si="4"/>
        <v>680000</v>
      </c>
      <c r="K20" s="77">
        <f t="shared" si="4"/>
        <v>267000</v>
      </c>
      <c r="L20" s="77">
        <f t="shared" si="4"/>
        <v>1596000</v>
      </c>
      <c r="M20" s="64"/>
      <c r="N20" s="77">
        <f aca="true" t="shared" si="5" ref="N20:P20">ROUND(N19,-3)</f>
        <v>649000</v>
      </c>
      <c r="O20" s="77">
        <f t="shared" si="5"/>
        <v>754000</v>
      </c>
      <c r="P20" s="77">
        <f t="shared" si="5"/>
        <v>267000</v>
      </c>
      <c r="Q20" s="77">
        <f>ROUND(Q19,-3)</f>
        <v>1670000</v>
      </c>
    </row>
    <row r="21" spans="4:17" s="73" customFormat="1" ht="13.5" customHeight="1">
      <c r="D21" s="74"/>
      <c r="E21" s="74"/>
      <c r="F21" s="74"/>
      <c r="G21" s="74"/>
      <c r="I21" s="74"/>
      <c r="J21" s="74"/>
      <c r="K21" s="74"/>
      <c r="L21" s="74"/>
      <c r="N21" s="74"/>
      <c r="O21" s="74"/>
      <c r="P21" s="74"/>
      <c r="Q21" s="74"/>
    </row>
    <row r="22" spans="2:17" ht="15">
      <c r="B22" s="1" t="s">
        <v>25</v>
      </c>
      <c r="D22" s="1">
        <f>'2026 Lab Name A'!$E$8</f>
        <v>0.5</v>
      </c>
      <c r="E22" s="1">
        <f>'2026 Lab Name B'!$E$8</f>
        <v>1</v>
      </c>
      <c r="F22" s="1">
        <f>'2026 ORA'!$E$9</f>
        <v>0.5</v>
      </c>
      <c r="G22" s="28">
        <f>SUM(D22:F22)</f>
        <v>2</v>
      </c>
      <c r="I22" s="1">
        <f>'2027 Lab Name A'!$E$9</f>
        <v>0.5</v>
      </c>
      <c r="J22" s="1">
        <f>'2027 Lab Name B'!E9</f>
        <v>0.5</v>
      </c>
      <c r="K22" s="1">
        <f>'2026 ORA'!$E$9</f>
        <v>0.5</v>
      </c>
      <c r="L22" s="28">
        <f>SUM(I22:K22)</f>
        <v>1.5</v>
      </c>
      <c r="N22" s="1">
        <f>'2028 Lab Name A'!$E$9</f>
        <v>0.5</v>
      </c>
      <c r="O22" s="1">
        <f>'2028 Lab Name B'!E9</f>
        <v>0.5</v>
      </c>
      <c r="P22" s="1">
        <f>'2026 ORA'!$E$9</f>
        <v>0.5</v>
      </c>
      <c r="Q22" s="28">
        <f>SUM(N22:P22)</f>
        <v>1.5</v>
      </c>
    </row>
    <row r="23" spans="2:17" ht="15">
      <c r="B23" s="1" t="s">
        <v>26</v>
      </c>
      <c r="D23" s="1">
        <f>'2026 Lab Name A'!$E$20</f>
        <v>0.3</v>
      </c>
      <c r="E23" s="1">
        <f>'2026 Lab Name B'!$E$20</f>
        <v>0.3</v>
      </c>
      <c r="F23" s="1">
        <f>'2026 ORA'!$E$20</f>
        <v>0</v>
      </c>
      <c r="G23" s="28">
        <f aca="true" t="shared" si="6" ref="G23:G25">SUM(D23:F23)</f>
        <v>0.6</v>
      </c>
      <c r="I23" s="1">
        <f>'2027 Lab Name A'!$E$21</f>
        <v>0.3</v>
      </c>
      <c r="J23" s="1">
        <f>'2027 Lab Name B'!E21</f>
        <v>0.3</v>
      </c>
      <c r="K23" s="1">
        <f>'2026 ORA'!$E$20</f>
        <v>0</v>
      </c>
      <c r="L23" s="28">
        <f aca="true" t="shared" si="7" ref="L23:L25">SUM(I23:K23)</f>
        <v>0.6</v>
      </c>
      <c r="N23" s="1">
        <f>'2028 Lab Name A'!$E$21</f>
        <v>0.3</v>
      </c>
      <c r="O23" s="1">
        <f>'2028 Lab Name B'!E21</f>
        <v>0.3</v>
      </c>
      <c r="P23" s="1">
        <f>'2026 ORA'!$E$20</f>
        <v>0</v>
      </c>
      <c r="Q23" s="28">
        <f aca="true" t="shared" si="8" ref="Q23:Q25">SUM(N23:P23)</f>
        <v>0.6</v>
      </c>
    </row>
    <row r="24" spans="2:17" ht="15">
      <c r="B24" s="1" t="s">
        <v>27</v>
      </c>
      <c r="D24" s="1">
        <f>'2026 Lab Name A'!$E$43</f>
        <v>2</v>
      </c>
      <c r="E24" s="1">
        <f>'2026 Lab Name B'!$E$43</f>
        <v>3</v>
      </c>
      <c r="G24" s="28">
        <f t="shared" si="6"/>
        <v>5</v>
      </c>
      <c r="I24" s="1">
        <f>'2027 Lab Name A'!$E$44</f>
        <v>2</v>
      </c>
      <c r="J24" s="1">
        <f>'2027 Lab Name B'!E44</f>
        <v>2</v>
      </c>
      <c r="K24" s="1">
        <f>'2026 ORA'!$E$43</f>
        <v>2</v>
      </c>
      <c r="L24" s="28">
        <f t="shared" si="7"/>
        <v>6</v>
      </c>
      <c r="N24" s="1">
        <f>'2028 Lab Name A'!$E$44</f>
        <v>2</v>
      </c>
      <c r="O24" s="1">
        <f>'2028 Lab Name B'!E44</f>
        <v>2</v>
      </c>
      <c r="P24" s="1">
        <f>'2026 ORA'!$E$43</f>
        <v>2</v>
      </c>
      <c r="Q24" s="28">
        <f t="shared" si="8"/>
        <v>6</v>
      </c>
    </row>
    <row r="25" spans="2:17" s="3" customFormat="1" ht="15">
      <c r="B25" s="3" t="s">
        <v>28</v>
      </c>
      <c r="D25" s="3">
        <f>SUM(D22:D24)</f>
        <v>2.8</v>
      </c>
      <c r="E25" s="3">
        <f>SUM(E22:E24)</f>
        <v>4.3</v>
      </c>
      <c r="F25" s="3">
        <f>SUM(F22:F24)</f>
        <v>0.5</v>
      </c>
      <c r="G25" s="29">
        <f t="shared" si="6"/>
        <v>7.6</v>
      </c>
      <c r="I25" s="3">
        <f>SUM(I22:I24)</f>
        <v>2.8</v>
      </c>
      <c r="J25" s="3">
        <f>SUM(J22:J24)</f>
        <v>2.8</v>
      </c>
      <c r="K25" s="3">
        <f>SUM(K22:K24)</f>
        <v>2.5</v>
      </c>
      <c r="L25" s="29">
        <f t="shared" si="7"/>
        <v>8.1</v>
      </c>
      <c r="N25" s="3">
        <f>SUM(N22:N24)</f>
        <v>2.8</v>
      </c>
      <c r="O25" s="3">
        <f>SUM(O22:O24)</f>
        <v>2.8</v>
      </c>
      <c r="P25" s="3">
        <f>SUM(P22:P24)</f>
        <v>2.5</v>
      </c>
      <c r="Q25" s="29">
        <f t="shared" si="8"/>
        <v>8.1</v>
      </c>
    </row>
    <row r="28" spans="1:17" s="70" customFormat="1" ht="15">
      <c r="A28" s="69"/>
      <c r="B28" s="70" t="s">
        <v>29</v>
      </c>
      <c r="D28" s="71">
        <f>'2026 Lab Name A'!G66</f>
        <v>481100</v>
      </c>
      <c r="E28" s="71">
        <f>'2026 Lab Name B'!G66</f>
        <v>611100</v>
      </c>
      <c r="F28" s="71">
        <f>'2026 ORA'!G66</f>
        <v>197500</v>
      </c>
      <c r="G28" s="71">
        <f>SUM(D28:F28)</f>
        <v>1289700</v>
      </c>
      <c r="H28" s="71"/>
      <c r="I28" s="71">
        <f>'2027 Lab Name A'!G67</f>
        <v>481100</v>
      </c>
      <c r="J28" s="71">
        <f>'2027 Lab Name B'!G67</f>
        <v>531100</v>
      </c>
      <c r="K28" s="71">
        <f>'2027 ORA'!G67</f>
        <v>197500</v>
      </c>
      <c r="L28" s="71">
        <f>SUM(I28:K28)</f>
        <v>1209700</v>
      </c>
      <c r="N28" s="71">
        <f>'2028 Lab Name A'!G67</f>
        <v>481100</v>
      </c>
      <c r="O28" s="71">
        <f>'2028 Lab Name B'!G67</f>
        <v>531100</v>
      </c>
      <c r="P28" s="71">
        <f>'2028 ORA'!G67</f>
        <v>197500</v>
      </c>
      <c r="Q28" s="71">
        <f>SUM(N28:P28)</f>
        <v>1209700</v>
      </c>
    </row>
    <row r="29" spans="2:15" ht="15">
      <c r="B29" s="1" t="s">
        <v>30</v>
      </c>
      <c r="D29" s="76">
        <f>'2026 Lab Name A'!F67</f>
        <v>0.37</v>
      </c>
      <c r="E29" s="76">
        <f>'2026 Lab Name B'!F67</f>
        <v>0.42</v>
      </c>
      <c r="I29" s="76">
        <f>'2027 Lab Name A'!F68</f>
        <v>0.35</v>
      </c>
      <c r="J29" s="76">
        <f>'2027 Lab Name B'!F68</f>
        <v>0.28</v>
      </c>
      <c r="N29" s="76">
        <f>'2028 Lab Name A'!F68</f>
        <v>0.35</v>
      </c>
      <c r="O29" s="76">
        <f>'2028 Lab Name B'!F68</f>
        <v>0.42</v>
      </c>
    </row>
  </sheetData>
  <mergeCells count="14">
    <mergeCell ref="N5:Q5"/>
    <mergeCell ref="D5:G5"/>
    <mergeCell ref="A1:C1"/>
    <mergeCell ref="A3:C3"/>
    <mergeCell ref="A2:C2"/>
    <mergeCell ref="I5:L5"/>
    <mergeCell ref="A4:C4"/>
    <mergeCell ref="A5:A6"/>
    <mergeCell ref="B5:B6"/>
    <mergeCell ref="D1:G1"/>
    <mergeCell ref="D2:G2"/>
    <mergeCell ref="D3:G3"/>
    <mergeCell ref="D4:G4"/>
    <mergeCell ref="H1:J4"/>
  </mergeCells>
  <printOptions/>
  <pageMargins left="0.7" right="0.7" top="0.75" bottom="0.75" header="0.3" footer="0.3"/>
  <pageSetup horizontalDpi="600" verticalDpi="600" orientation="landscape" scale="85" r:id="rId1"/>
  <headerFooter>
    <oddHeader>&amp;LFY25 Intramural Solicitation Budget and Obligation Plan 
Summary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1"/>
  <sheetViews>
    <sheetView workbookViewId="0" topLeftCell="A1">
      <selection activeCell="D12" sqref="D12"/>
    </sheetView>
  </sheetViews>
  <sheetFormatPr defaultColWidth="9.140625" defaultRowHeight="15"/>
  <cols>
    <col min="1" max="1" width="6.140625" style="6" customWidth="1"/>
    <col min="2" max="2" width="21.710937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16384" width="9.140625" style="9" customWidth="1"/>
  </cols>
  <sheetData>
    <row r="1" spans="1:7" ht="15">
      <c r="A1" s="36" t="s">
        <v>98</v>
      </c>
      <c r="B1" s="35"/>
      <c r="C1" s="35"/>
      <c r="D1" s="35"/>
      <c r="E1" s="35"/>
      <c r="F1" s="37"/>
      <c r="G1" s="38"/>
    </row>
    <row r="2" spans="1:7" ht="15">
      <c r="A2" s="110" t="s">
        <v>31</v>
      </c>
      <c r="B2" s="110"/>
      <c r="C2" s="44" t="str">
        <f>'2026 Lab Name A'!C1</f>
        <v>eBRAP log number</v>
      </c>
      <c r="D2" s="112" t="s">
        <v>89</v>
      </c>
      <c r="E2" s="44"/>
      <c r="F2" s="44"/>
      <c r="G2" s="45"/>
    </row>
    <row r="3" spans="1:7" ht="15">
      <c r="A3" s="110" t="s">
        <v>34</v>
      </c>
      <c r="B3" s="110"/>
      <c r="C3" s="44" t="str">
        <f>'2026 Lab Name A'!C2</f>
        <v>Short title</v>
      </c>
      <c r="D3" s="113"/>
      <c r="E3" s="44"/>
      <c r="F3" s="44"/>
      <c r="G3" s="45"/>
    </row>
    <row r="4" spans="1:7" ht="25.5">
      <c r="A4" s="110" t="s">
        <v>90</v>
      </c>
      <c r="B4" s="110"/>
      <c r="C4" s="44" t="s">
        <v>91</v>
      </c>
      <c r="D4" s="81" t="s">
        <v>92</v>
      </c>
      <c r="E4" s="44"/>
      <c r="F4" s="44"/>
      <c r="G4" s="45"/>
    </row>
    <row r="5" spans="1:7" ht="15">
      <c r="A5" s="110" t="s">
        <v>93</v>
      </c>
      <c r="B5" s="111"/>
      <c r="C5" s="44" t="s">
        <v>94</v>
      </c>
      <c r="D5" s="44"/>
      <c r="E5" s="44"/>
      <c r="F5" s="44"/>
      <c r="G5" s="45"/>
    </row>
    <row r="6" spans="1:7" ht="15">
      <c r="A6" s="106" t="s">
        <v>41</v>
      </c>
      <c r="B6" s="107"/>
      <c r="C6" s="63">
        <v>2028</v>
      </c>
      <c r="D6" s="41"/>
      <c r="E6" s="41"/>
      <c r="F6" s="41"/>
      <c r="G6" s="42"/>
    </row>
    <row r="7" spans="1:7" ht="15">
      <c r="A7" s="114" t="s">
        <v>101</v>
      </c>
      <c r="B7" s="115"/>
      <c r="C7" s="115"/>
      <c r="D7" s="115"/>
      <c r="E7" s="115"/>
      <c r="F7" s="115"/>
      <c r="G7" s="116"/>
    </row>
    <row r="8" spans="1:7" s="39" customFormat="1" ht="25.5">
      <c r="A8" s="19" t="s">
        <v>5</v>
      </c>
      <c r="B8" s="20" t="s">
        <v>6</v>
      </c>
      <c r="C8" s="20" t="s">
        <v>95</v>
      </c>
      <c r="D8" s="20" t="s">
        <v>42</v>
      </c>
      <c r="E8" s="20" t="s">
        <v>43</v>
      </c>
      <c r="F8" s="21" t="s">
        <v>44</v>
      </c>
      <c r="G8" s="22" t="s">
        <v>10</v>
      </c>
    </row>
    <row r="10" spans="1:7" s="40" customFormat="1" ht="15">
      <c r="A10" s="8">
        <v>11</v>
      </c>
      <c r="B10" s="7" t="s">
        <v>48</v>
      </c>
      <c r="C10" s="7"/>
      <c r="D10" s="7"/>
      <c r="E10" s="7">
        <f>SUM(E11:E20)</f>
        <v>0.5</v>
      </c>
      <c r="F10" s="7"/>
      <c r="G10" s="12">
        <f>SUM(G11:G20)</f>
        <v>50000</v>
      </c>
    </row>
    <row r="11" spans="2:7" ht="15">
      <c r="B11" s="11"/>
      <c r="C11" s="5" t="s">
        <v>50</v>
      </c>
      <c r="E11" s="5">
        <v>0.5</v>
      </c>
      <c r="F11" s="13">
        <v>100000</v>
      </c>
      <c r="G11" s="13">
        <f>SUM(E11*F11)</f>
        <v>50000</v>
      </c>
    </row>
    <row r="12" spans="2:7" ht="15">
      <c r="B12" s="11"/>
      <c r="G12" s="13">
        <f aca="true" t="shared" si="0" ref="G12:G18">SUM(E12*F12)</f>
        <v>0</v>
      </c>
    </row>
    <row r="13" spans="2:7" ht="15">
      <c r="B13" s="11"/>
      <c r="G13" s="13">
        <f t="shared" si="0"/>
        <v>0</v>
      </c>
    </row>
    <row r="14" spans="2:7" ht="15">
      <c r="B14" s="11"/>
      <c r="G14" s="13">
        <f t="shared" si="0"/>
        <v>0</v>
      </c>
    </row>
    <row r="15" spans="2:7" ht="15">
      <c r="B15" s="11"/>
      <c r="G15" s="13">
        <f t="shared" si="0"/>
        <v>0</v>
      </c>
    </row>
    <row r="16" spans="2:7" ht="15">
      <c r="B16" s="11"/>
      <c r="G16" s="13">
        <f t="shared" si="0"/>
        <v>0</v>
      </c>
    </row>
    <row r="17" spans="2:7" ht="15">
      <c r="B17" s="11"/>
      <c r="G17" s="13">
        <f t="shared" si="0"/>
        <v>0</v>
      </c>
    </row>
    <row r="18" spans="2:7" ht="15">
      <c r="B18" s="11"/>
      <c r="G18" s="13">
        <f t="shared" si="0"/>
        <v>0</v>
      </c>
    </row>
    <row r="19" spans="2:7" ht="15">
      <c r="B19" s="11"/>
      <c r="G19" s="13">
        <f aca="true" t="shared" si="1" ref="G19:G20">SUM(E19*F19)</f>
        <v>0</v>
      </c>
    </row>
    <row r="20" spans="2:7" ht="15">
      <c r="B20" s="11"/>
      <c r="G20" s="13">
        <f t="shared" si="1"/>
        <v>0</v>
      </c>
    </row>
    <row r="21" spans="1:7" s="40" customFormat="1" ht="15">
      <c r="A21" s="8">
        <v>11</v>
      </c>
      <c r="B21" s="7" t="s">
        <v>51</v>
      </c>
      <c r="C21" s="7"/>
      <c r="D21" s="7"/>
      <c r="E21" s="7">
        <f>SUM(E22:E29)</f>
        <v>0</v>
      </c>
      <c r="F21" s="12"/>
      <c r="G21" s="12"/>
    </row>
    <row r="22" ht="15">
      <c r="G22" s="13">
        <f>SUM(E22*F22)</f>
        <v>0</v>
      </c>
    </row>
    <row r="23" ht="15">
      <c r="G23" s="13">
        <f aca="true" t="shared" si="2" ref="G23:G26">SUM(E23*F23)</f>
        <v>0</v>
      </c>
    </row>
    <row r="24" ht="15">
      <c r="G24" s="13">
        <f t="shared" si="2"/>
        <v>0</v>
      </c>
    </row>
    <row r="25" ht="15">
      <c r="G25" s="13">
        <f t="shared" si="2"/>
        <v>0</v>
      </c>
    </row>
    <row r="26" ht="15">
      <c r="G26" s="13">
        <f t="shared" si="2"/>
        <v>0</v>
      </c>
    </row>
    <row r="27" ht="15">
      <c r="G27" s="13">
        <f aca="true" t="shared" si="3" ref="G27:G29">SUM(E27*F27)</f>
        <v>0</v>
      </c>
    </row>
    <row r="28" ht="15">
      <c r="G28" s="13">
        <f t="shared" si="3"/>
        <v>0</v>
      </c>
    </row>
    <row r="29" ht="15">
      <c r="G29" s="13">
        <f t="shared" si="3"/>
        <v>0</v>
      </c>
    </row>
    <row r="30" spans="1:7" s="40" customFormat="1" ht="15">
      <c r="A30" s="8">
        <v>21</v>
      </c>
      <c r="B30" s="7" t="s">
        <v>13</v>
      </c>
      <c r="C30" s="7"/>
      <c r="D30" s="7"/>
      <c r="E30" s="7"/>
      <c r="F30" s="12"/>
      <c r="G30" s="12">
        <f>SUM(G31:G33)</f>
        <v>15000</v>
      </c>
    </row>
    <row r="31" spans="3:7" ht="15">
      <c r="C31" s="5" t="s">
        <v>53</v>
      </c>
      <c r="D31" s="5" t="s">
        <v>54</v>
      </c>
      <c r="E31" s="5">
        <v>3</v>
      </c>
      <c r="F31" s="13">
        <v>3000</v>
      </c>
      <c r="G31" s="13">
        <f>SUM(E31*F31)</f>
        <v>9000</v>
      </c>
    </row>
    <row r="32" spans="3:7" ht="15">
      <c r="C32" s="5" t="s">
        <v>55</v>
      </c>
      <c r="D32" s="5" t="s">
        <v>56</v>
      </c>
      <c r="E32" s="5">
        <v>2</v>
      </c>
      <c r="F32" s="13">
        <v>3000</v>
      </c>
      <c r="G32" s="13">
        <f>SUM(E32*F32)</f>
        <v>6000</v>
      </c>
    </row>
    <row r="33" ht="15">
      <c r="G33" s="13">
        <f>SUM(E33*F33)</f>
        <v>0</v>
      </c>
    </row>
    <row r="34" spans="1:7" s="40" customFormat="1" ht="15">
      <c r="A34" s="8">
        <v>22</v>
      </c>
      <c r="B34" s="7" t="s">
        <v>14</v>
      </c>
      <c r="C34" s="7"/>
      <c r="D34" s="7"/>
      <c r="E34" s="7"/>
      <c r="F34" s="12"/>
      <c r="G34" s="12">
        <f>SUM(G35:G36)</f>
        <v>2500</v>
      </c>
    </row>
    <row r="35" spans="1:7" ht="15">
      <c r="A35" s="10"/>
      <c r="B35" s="9"/>
      <c r="C35" s="9" t="s">
        <v>57</v>
      </c>
      <c r="D35" s="9" t="s">
        <v>58</v>
      </c>
      <c r="E35" s="9">
        <v>10</v>
      </c>
      <c r="F35" s="14">
        <v>250</v>
      </c>
      <c r="G35" s="14">
        <f>SUM(E35*F35)</f>
        <v>2500</v>
      </c>
    </row>
    <row r="36" ht="15">
      <c r="G36" s="14">
        <f>SUM(E36*F36)</f>
        <v>0</v>
      </c>
    </row>
    <row r="37" spans="1:7" s="40" customFormat="1" ht="15">
      <c r="A37" s="8">
        <v>23</v>
      </c>
      <c r="B37" s="7" t="s">
        <v>15</v>
      </c>
      <c r="C37" s="7"/>
      <c r="D37" s="7"/>
      <c r="E37" s="7"/>
      <c r="F37" s="12"/>
      <c r="G37" s="12">
        <f>SUM(G38:G39)</f>
        <v>0</v>
      </c>
    </row>
    <row r="38" ht="15">
      <c r="G38" s="13">
        <f>SUM(E38*F38)</f>
        <v>0</v>
      </c>
    </row>
    <row r="39" ht="15">
      <c r="G39" s="13">
        <f>SUM(E39*F39)</f>
        <v>0</v>
      </c>
    </row>
    <row r="40" spans="1:7" s="40" customFormat="1" ht="15">
      <c r="A40" s="8">
        <v>24</v>
      </c>
      <c r="B40" s="7" t="s">
        <v>16</v>
      </c>
      <c r="C40" s="7"/>
      <c r="D40" s="7"/>
      <c r="E40" s="7"/>
      <c r="F40" s="12"/>
      <c r="G40" s="12">
        <f>SUM(G41:G42)</f>
        <v>0</v>
      </c>
    </row>
    <row r="41" ht="15">
      <c r="G41" s="13">
        <f>SUM(E41*F41)</f>
        <v>0</v>
      </c>
    </row>
    <row r="42" ht="15">
      <c r="G42" s="13">
        <f>SUM(E42*F42)</f>
        <v>0</v>
      </c>
    </row>
    <row r="43" spans="1:7" s="40" customFormat="1" ht="15">
      <c r="A43" s="8">
        <v>25</v>
      </c>
      <c r="B43" s="7" t="s">
        <v>17</v>
      </c>
      <c r="C43" s="7"/>
      <c r="D43" s="7"/>
      <c r="E43" s="7"/>
      <c r="F43" s="12"/>
      <c r="G43" s="12">
        <f>SUM(G44,G48)</f>
        <v>130000</v>
      </c>
    </row>
    <row r="44" spans="1:7" s="40" customFormat="1" ht="15">
      <c r="A44" s="8">
        <v>25</v>
      </c>
      <c r="B44" s="15" t="s">
        <v>63</v>
      </c>
      <c r="C44" s="7"/>
      <c r="D44" s="7"/>
      <c r="E44" s="7">
        <f>SUM(E45:E47)</f>
        <v>2</v>
      </c>
      <c r="F44" s="12"/>
      <c r="G44" s="12">
        <f>SUM(G45:G47)</f>
        <v>130000</v>
      </c>
    </row>
    <row r="45" spans="3:7" ht="15">
      <c r="C45" s="43" t="s">
        <v>64</v>
      </c>
      <c r="D45" s="5" t="s">
        <v>85</v>
      </c>
      <c r="E45" s="5">
        <v>1</v>
      </c>
      <c r="F45" s="13">
        <v>60000</v>
      </c>
      <c r="G45" s="13">
        <f>SUM(E45*F45)</f>
        <v>60000</v>
      </c>
    </row>
    <row r="46" spans="3:7" ht="15">
      <c r="C46" s="43" t="s">
        <v>64</v>
      </c>
      <c r="D46" s="5" t="s">
        <v>86</v>
      </c>
      <c r="E46" s="5">
        <v>1</v>
      </c>
      <c r="F46" s="13">
        <v>70000</v>
      </c>
      <c r="G46" s="13">
        <f>SUM(E46*F46)</f>
        <v>70000</v>
      </c>
    </row>
    <row r="47" ht="15">
      <c r="G47" s="13">
        <f>SUM(E47*F47)</f>
        <v>0</v>
      </c>
    </row>
    <row r="48" spans="1:7" s="40" customFormat="1" ht="15">
      <c r="A48" s="8">
        <v>25</v>
      </c>
      <c r="B48" s="15" t="s">
        <v>66</v>
      </c>
      <c r="C48" s="7"/>
      <c r="D48" s="7"/>
      <c r="E48" s="7"/>
      <c r="F48" s="12"/>
      <c r="G48" s="12">
        <f>SUM(G49:G51)</f>
        <v>0</v>
      </c>
    </row>
    <row r="49" ht="15">
      <c r="G49" s="13">
        <f>SUM(E49*F49)</f>
        <v>0</v>
      </c>
    </row>
    <row r="50" ht="15">
      <c r="G50" s="13">
        <f aca="true" t="shared" si="4" ref="G50:G51">SUM(E50*F50)</f>
        <v>0</v>
      </c>
    </row>
    <row r="51" ht="15">
      <c r="G51" s="13">
        <f t="shared" si="4"/>
        <v>0</v>
      </c>
    </row>
    <row r="52" spans="1:7" s="40" customFormat="1" ht="15">
      <c r="A52" s="8">
        <v>26</v>
      </c>
      <c r="B52" s="7" t="s">
        <v>68</v>
      </c>
      <c r="C52" s="7"/>
      <c r="D52" s="7"/>
      <c r="E52" s="7"/>
      <c r="F52" s="12"/>
      <c r="G52" s="12">
        <f>SUM(G53:G56)</f>
        <v>0</v>
      </c>
    </row>
    <row r="53" ht="15">
      <c r="G53" s="13">
        <f>SUM(E53*F53)</f>
        <v>0</v>
      </c>
    </row>
    <row r="54" ht="15">
      <c r="G54" s="13">
        <f>SUM(E54*F54)</f>
        <v>0</v>
      </c>
    </row>
    <row r="55" ht="15">
      <c r="G55" s="13">
        <f>SUM(E55*F55)</f>
        <v>0</v>
      </c>
    </row>
    <row r="56" ht="15">
      <c r="G56" s="13">
        <f>SUM(E56*F56)</f>
        <v>0</v>
      </c>
    </row>
    <row r="57" spans="1:7" s="40" customFormat="1" ht="15">
      <c r="A57" s="8">
        <v>31</v>
      </c>
      <c r="B57" s="7" t="s">
        <v>19</v>
      </c>
      <c r="C57" s="7"/>
      <c r="D57" s="7"/>
      <c r="E57" s="7"/>
      <c r="F57" s="12"/>
      <c r="G57" s="12">
        <f>SUM(G58:G60)</f>
        <v>0</v>
      </c>
    </row>
    <row r="58" ht="15">
      <c r="G58" s="13">
        <f>SUM(E58*F58)</f>
        <v>0</v>
      </c>
    </row>
    <row r="59" ht="15">
      <c r="G59" s="13">
        <f aca="true" t="shared" si="5" ref="G59:G60">SUM(E59*F59)</f>
        <v>0</v>
      </c>
    </row>
    <row r="60" ht="15">
      <c r="G60" s="13">
        <f t="shared" si="5"/>
        <v>0</v>
      </c>
    </row>
    <row r="61" spans="1:7" s="40" customFormat="1" ht="15">
      <c r="A61" s="17"/>
      <c r="B61" s="16" t="s">
        <v>72</v>
      </c>
      <c r="C61" s="16"/>
      <c r="D61" s="16"/>
      <c r="E61" s="16"/>
      <c r="F61" s="18"/>
      <c r="G61" s="18">
        <f>SUM(G10,G30,G34,G37,G40,G43,G52,G57)</f>
        <v>197500</v>
      </c>
    </row>
    <row r="63" spans="1:7" s="40" customFormat="1" ht="15">
      <c r="A63" s="8"/>
      <c r="B63" s="7" t="s">
        <v>20</v>
      </c>
      <c r="C63" s="7"/>
      <c r="D63" s="7"/>
      <c r="E63" s="7"/>
      <c r="F63" s="12"/>
      <c r="G63" s="12">
        <f>SUM(G64:G66)</f>
        <v>0</v>
      </c>
    </row>
    <row r="64" spans="1:7" ht="15">
      <c r="A64" s="10"/>
      <c r="B64" s="9"/>
      <c r="C64" s="9"/>
      <c r="D64" s="9"/>
      <c r="E64" s="9"/>
      <c r="F64" s="14"/>
      <c r="G64" s="14">
        <f>SUM(E64*F64)</f>
        <v>0</v>
      </c>
    </row>
    <row r="65" ht="13.5" customHeight="1">
      <c r="G65" s="13">
        <f>SUM(E65*F65)</f>
        <v>0</v>
      </c>
    </row>
    <row r="66" ht="13.5" customHeight="1"/>
    <row r="67" spans="1:7" s="40" customFormat="1" ht="13.5" customHeight="1">
      <c r="A67" s="17"/>
      <c r="B67" s="16" t="s">
        <v>29</v>
      </c>
      <c r="C67" s="16"/>
      <c r="D67" s="16"/>
      <c r="E67" s="16"/>
      <c r="F67" s="18"/>
      <c r="G67" s="18">
        <f>SUM(G61,G63)</f>
        <v>197500</v>
      </c>
    </row>
    <row r="68" spans="1:7" s="40" customFormat="1" ht="15">
      <c r="A68" s="8">
        <v>32</v>
      </c>
      <c r="B68" s="7" t="s">
        <v>21</v>
      </c>
      <c r="C68" s="23" t="s">
        <v>96</v>
      </c>
      <c r="D68" s="7"/>
      <c r="E68" s="7"/>
      <c r="F68" s="24">
        <v>0.35</v>
      </c>
      <c r="G68" s="12">
        <f>SUM(F68*G67)</f>
        <v>69125</v>
      </c>
    </row>
    <row r="69" spans="1:7" s="40" customFormat="1" ht="15">
      <c r="A69" s="17"/>
      <c r="B69" s="16" t="s">
        <v>78</v>
      </c>
      <c r="C69" s="32"/>
      <c r="D69" s="16"/>
      <c r="E69" s="16"/>
      <c r="F69" s="33"/>
      <c r="G69" s="18">
        <f>SUM(G67:G68)</f>
        <v>266625</v>
      </c>
    </row>
    <row r="70" spans="1:7" s="40" customFormat="1" ht="15">
      <c r="A70" s="8"/>
      <c r="B70" s="7" t="s">
        <v>22</v>
      </c>
      <c r="C70" s="23" t="s">
        <v>79</v>
      </c>
      <c r="D70" s="7"/>
      <c r="E70" s="7"/>
      <c r="F70" s="24">
        <v>0</v>
      </c>
      <c r="G70" s="34">
        <f>SUM(G69*F70)</f>
        <v>0</v>
      </c>
    </row>
    <row r="71" spans="1:7" s="40" customFormat="1" ht="15">
      <c r="A71" s="17"/>
      <c r="B71" s="16" t="s">
        <v>80</v>
      </c>
      <c r="C71" s="16"/>
      <c r="D71" s="16"/>
      <c r="E71" s="16"/>
      <c r="F71" s="18"/>
      <c r="G71" s="18">
        <f>SUM(G69:G70)</f>
        <v>266625</v>
      </c>
    </row>
  </sheetData>
  <mergeCells count="7">
    <mergeCell ref="A7:G7"/>
    <mergeCell ref="A2:B2"/>
    <mergeCell ref="A3:B3"/>
    <mergeCell ref="A4:B4"/>
    <mergeCell ref="A5:B5"/>
    <mergeCell ref="A6:B6"/>
    <mergeCell ref="D2:D3"/>
  </mergeCells>
  <printOptions/>
  <pageMargins left="0.7" right="0.7" top="0.75" bottom="0.75" header="0.3" footer="0.3"/>
  <pageSetup horizontalDpi="600" verticalDpi="600" orientation="landscape" scale="29" r:id="rId1"/>
  <headerFooter>
    <oddHeader xml:space="preserve">&amp;LFY25 Intramural Solicitation Budget and Obligation Plan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0"/>
  <sheetViews>
    <sheetView workbookViewId="0" topLeftCell="A1">
      <selection activeCell="G31" sqref="G31"/>
    </sheetView>
  </sheetViews>
  <sheetFormatPr defaultColWidth="9.140625" defaultRowHeight="15"/>
  <cols>
    <col min="1" max="1" width="6.140625" style="6" customWidth="1"/>
    <col min="2" max="2" width="21.851562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8" width="1.7109375" style="9" customWidth="1"/>
    <col min="9" max="9" width="9.140625" style="9" customWidth="1"/>
    <col min="10" max="11" width="12.140625" style="9" bestFit="1" customWidth="1"/>
    <col min="12" max="12" width="13.28125" style="9" bestFit="1" customWidth="1"/>
    <col min="13" max="15" width="12.140625" style="9" bestFit="1" customWidth="1"/>
    <col min="16" max="16" width="9.140625" style="9" customWidth="1"/>
    <col min="17" max="17" width="13.28125" style="9" bestFit="1" customWidth="1"/>
    <col min="18" max="19" width="9.140625" style="9" customWidth="1"/>
    <col min="20" max="20" width="11.140625" style="9" bestFit="1" customWidth="1"/>
    <col min="21" max="21" width="1.1484375" style="58" customWidth="1"/>
    <col min="22" max="22" width="14.57421875" style="9" customWidth="1"/>
    <col min="23" max="23" width="17.140625" style="9" customWidth="1"/>
    <col min="24" max="16384" width="9.140625" style="9" customWidth="1"/>
  </cols>
  <sheetData>
    <row r="1" spans="1:7" ht="15">
      <c r="A1" s="106" t="s">
        <v>31</v>
      </c>
      <c r="B1" s="106"/>
      <c r="C1" s="78" t="s">
        <v>32</v>
      </c>
      <c r="D1" s="93" t="s">
        <v>33</v>
      </c>
      <c r="E1" s="44"/>
      <c r="F1" s="44"/>
      <c r="G1" s="45"/>
    </row>
    <row r="2" spans="1:7" ht="15">
      <c r="A2" s="106" t="s">
        <v>34</v>
      </c>
      <c r="B2" s="106"/>
      <c r="C2" s="78" t="s">
        <v>35</v>
      </c>
      <c r="D2" s="96"/>
      <c r="E2" s="44"/>
      <c r="F2" s="44"/>
      <c r="G2" s="45"/>
    </row>
    <row r="3" spans="1:7" ht="15">
      <c r="A3" s="106" t="s">
        <v>36</v>
      </c>
      <c r="B3" s="106"/>
      <c r="C3" s="78" t="s">
        <v>37</v>
      </c>
      <c r="D3" s="99"/>
      <c r="E3" s="44"/>
      <c r="F3" s="44"/>
      <c r="G3" s="45"/>
    </row>
    <row r="4" spans="1:7" ht="15">
      <c r="A4" s="106" t="s">
        <v>38</v>
      </c>
      <c r="B4" s="107"/>
      <c r="C4" s="63" t="s">
        <v>39</v>
      </c>
      <c r="D4" s="44" t="s">
        <v>40</v>
      </c>
      <c r="E4" s="44"/>
      <c r="F4" s="44"/>
      <c r="G4" s="45"/>
    </row>
    <row r="5" spans="1:7" ht="15">
      <c r="A5" s="106" t="s">
        <v>41</v>
      </c>
      <c r="B5" s="107"/>
      <c r="C5" s="63">
        <v>2026</v>
      </c>
      <c r="D5" s="44"/>
      <c r="E5" s="44"/>
      <c r="F5" s="44"/>
      <c r="G5" s="45"/>
    </row>
    <row r="6" spans="1:23" s="39" customFormat="1" ht="26.25" customHeight="1">
      <c r="A6" s="19" t="s">
        <v>5</v>
      </c>
      <c r="B6" s="20" t="s">
        <v>6</v>
      </c>
      <c r="C6" s="20"/>
      <c r="D6" s="20" t="s">
        <v>42</v>
      </c>
      <c r="E6" s="20" t="s">
        <v>43</v>
      </c>
      <c r="F6" s="21" t="s">
        <v>44</v>
      </c>
      <c r="G6" s="22" t="s">
        <v>10</v>
      </c>
      <c r="I6" s="102" t="s">
        <v>45</v>
      </c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59"/>
      <c r="V6" s="104" t="s">
        <v>46</v>
      </c>
      <c r="W6" s="105"/>
    </row>
    <row r="7" spans="9:22" ht="15">
      <c r="I7" s="47">
        <v>46296</v>
      </c>
      <c r="J7" s="47">
        <v>46327</v>
      </c>
      <c r="K7" s="47">
        <v>46357</v>
      </c>
      <c r="L7" s="47">
        <v>46023</v>
      </c>
      <c r="M7" s="47">
        <v>46054</v>
      </c>
      <c r="N7" s="47">
        <v>46082</v>
      </c>
      <c r="O7" s="47">
        <v>46113</v>
      </c>
      <c r="P7" s="47">
        <v>46143</v>
      </c>
      <c r="Q7" s="47">
        <v>46174</v>
      </c>
      <c r="R7" s="47">
        <v>46204</v>
      </c>
      <c r="S7" s="47">
        <v>46235</v>
      </c>
      <c r="T7" s="47">
        <v>46266</v>
      </c>
      <c r="U7" s="60"/>
      <c r="V7" s="10" t="s">
        <v>47</v>
      </c>
    </row>
    <row r="8" spans="1:23" s="40" customFormat="1" ht="15">
      <c r="A8" s="8">
        <v>11</v>
      </c>
      <c r="B8" s="7" t="s">
        <v>48</v>
      </c>
      <c r="C8" s="7" t="s">
        <v>49</v>
      </c>
      <c r="D8" s="7" t="s">
        <v>102</v>
      </c>
      <c r="E8" s="7">
        <f>SUM(E9:E19)</f>
        <v>0.5</v>
      </c>
      <c r="F8" s="7"/>
      <c r="G8" s="12">
        <f>SUM(G9:G19)</f>
        <v>50000</v>
      </c>
      <c r="I8" s="49">
        <f>SUM(I9:I19)</f>
        <v>0</v>
      </c>
      <c r="J8" s="49">
        <f aca="true" t="shared" si="0" ref="J8:T8">SUM(J9:J19)</f>
        <v>10000</v>
      </c>
      <c r="K8" s="49">
        <f t="shared" si="0"/>
        <v>10000</v>
      </c>
      <c r="L8" s="49">
        <f t="shared" si="0"/>
        <v>10000</v>
      </c>
      <c r="M8" s="49">
        <f t="shared" si="0"/>
        <v>10000</v>
      </c>
      <c r="N8" s="49">
        <f t="shared" si="0"/>
        <v>10000</v>
      </c>
      <c r="O8" s="49">
        <f t="shared" si="0"/>
        <v>0</v>
      </c>
      <c r="P8" s="49">
        <f t="shared" si="0"/>
        <v>0</v>
      </c>
      <c r="Q8" s="49">
        <f t="shared" si="0"/>
        <v>0</v>
      </c>
      <c r="R8" s="49">
        <f t="shared" si="0"/>
        <v>0</v>
      </c>
      <c r="S8" s="49">
        <f t="shared" si="0"/>
        <v>0</v>
      </c>
      <c r="T8" s="49">
        <f t="shared" si="0"/>
        <v>0</v>
      </c>
      <c r="U8" s="61"/>
      <c r="V8" s="56">
        <f aca="true" t="shared" si="1" ref="V8:V39">SUM(I8:T8)</f>
        <v>50000</v>
      </c>
      <c r="W8" s="56">
        <f>G8-V8</f>
        <v>0</v>
      </c>
    </row>
    <row r="9" spans="2:23" ht="12.75" customHeight="1">
      <c r="B9" s="11"/>
      <c r="C9" s="5" t="s">
        <v>50</v>
      </c>
      <c r="E9" s="5">
        <v>0.5</v>
      </c>
      <c r="F9" s="13">
        <v>100000</v>
      </c>
      <c r="G9" s="13">
        <f>SUM(E9*F9)</f>
        <v>50000</v>
      </c>
      <c r="I9" s="48"/>
      <c r="J9" s="48">
        <v>10000</v>
      </c>
      <c r="K9" s="48">
        <v>10000</v>
      </c>
      <c r="L9" s="48">
        <v>10000</v>
      </c>
      <c r="M9" s="48">
        <v>10000</v>
      </c>
      <c r="N9" s="48">
        <v>10000</v>
      </c>
      <c r="O9" s="48"/>
      <c r="P9" s="48"/>
      <c r="Q9" s="48"/>
      <c r="R9" s="48"/>
      <c r="S9" s="48"/>
      <c r="T9" s="48"/>
      <c r="U9" s="62"/>
      <c r="V9" s="56">
        <f t="shared" si="1"/>
        <v>50000</v>
      </c>
      <c r="W9" s="56"/>
    </row>
    <row r="10" spans="2:23" ht="15">
      <c r="B10" s="11"/>
      <c r="G10" s="13">
        <f aca="true" t="shared" si="2" ref="G10:G17">SUM(E10*F10)</f>
        <v>0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2"/>
      <c r="V10" s="56">
        <f t="shared" si="1"/>
        <v>0</v>
      </c>
      <c r="W10" s="56"/>
    </row>
    <row r="11" spans="2:23" ht="15">
      <c r="B11" s="11"/>
      <c r="G11" s="13">
        <f t="shared" si="2"/>
        <v>0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62"/>
      <c r="V11" s="56">
        <f t="shared" si="1"/>
        <v>0</v>
      </c>
      <c r="W11" s="56"/>
    </row>
    <row r="12" spans="2:23" ht="15">
      <c r="B12" s="11"/>
      <c r="G12" s="13">
        <f t="shared" si="2"/>
        <v>0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62"/>
      <c r="V12" s="56">
        <f t="shared" si="1"/>
        <v>0</v>
      </c>
      <c r="W12" s="56"/>
    </row>
    <row r="13" spans="2:23" ht="15">
      <c r="B13" s="11"/>
      <c r="G13" s="13">
        <f t="shared" si="2"/>
        <v>0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62"/>
      <c r="V13" s="56">
        <f t="shared" si="1"/>
        <v>0</v>
      </c>
      <c r="W13" s="56"/>
    </row>
    <row r="14" spans="2:23" ht="15">
      <c r="B14" s="11"/>
      <c r="G14" s="13">
        <f t="shared" si="2"/>
        <v>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62"/>
      <c r="V14" s="56">
        <f t="shared" si="1"/>
        <v>0</v>
      </c>
      <c r="W14" s="56"/>
    </row>
    <row r="15" spans="2:23" ht="15">
      <c r="B15" s="11"/>
      <c r="G15" s="13">
        <f t="shared" si="2"/>
        <v>0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62"/>
      <c r="V15" s="56">
        <f t="shared" si="1"/>
        <v>0</v>
      </c>
      <c r="W15" s="56"/>
    </row>
    <row r="16" spans="2:23" ht="15">
      <c r="B16" s="11"/>
      <c r="G16" s="13">
        <f t="shared" si="2"/>
        <v>0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62"/>
      <c r="V16" s="56">
        <f t="shared" si="1"/>
        <v>0</v>
      </c>
      <c r="W16" s="56"/>
    </row>
    <row r="17" spans="2:23" ht="15">
      <c r="B17" s="11"/>
      <c r="G17" s="13">
        <f t="shared" si="2"/>
        <v>0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62"/>
      <c r="V17" s="56">
        <f t="shared" si="1"/>
        <v>0</v>
      </c>
      <c r="W17" s="56"/>
    </row>
    <row r="18" spans="2:23" ht="15">
      <c r="B18" s="11"/>
      <c r="G18" s="13">
        <f aca="true" t="shared" si="3" ref="G18:G19">SUM(E18*F18)</f>
        <v>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2"/>
      <c r="V18" s="56">
        <f t="shared" si="1"/>
        <v>0</v>
      </c>
      <c r="W18" s="56"/>
    </row>
    <row r="19" spans="2:23" ht="15">
      <c r="B19" s="11"/>
      <c r="G19" s="13">
        <f t="shared" si="3"/>
        <v>0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62"/>
      <c r="V19" s="56">
        <f t="shared" si="1"/>
        <v>0</v>
      </c>
      <c r="W19" s="56"/>
    </row>
    <row r="20" spans="1:23" s="40" customFormat="1" ht="15">
      <c r="A20" s="8">
        <v>11</v>
      </c>
      <c r="B20" s="7" t="s">
        <v>51</v>
      </c>
      <c r="C20" s="7" t="s">
        <v>49</v>
      </c>
      <c r="D20" s="7"/>
      <c r="E20" s="7">
        <f>SUM(E21:E28)</f>
        <v>0.3</v>
      </c>
      <c r="F20" s="12"/>
      <c r="G20" s="12">
        <f>SUM(G21:G28)</f>
        <v>0</v>
      </c>
      <c r="I20" s="49">
        <f>SUM(I21:I28)</f>
        <v>0</v>
      </c>
      <c r="J20" s="49">
        <f aca="true" t="shared" si="4" ref="J20:T20">SUM(J21:J28)</f>
        <v>0</v>
      </c>
      <c r="K20" s="49">
        <f t="shared" si="4"/>
        <v>0</v>
      </c>
      <c r="L20" s="49">
        <f t="shared" si="4"/>
        <v>0</v>
      </c>
      <c r="M20" s="49">
        <f t="shared" si="4"/>
        <v>0</v>
      </c>
      <c r="N20" s="49">
        <f t="shared" si="4"/>
        <v>0</v>
      </c>
      <c r="O20" s="49">
        <f t="shared" si="4"/>
        <v>0</v>
      </c>
      <c r="P20" s="49">
        <f t="shared" si="4"/>
        <v>0</v>
      </c>
      <c r="Q20" s="49">
        <f t="shared" si="4"/>
        <v>0</v>
      </c>
      <c r="R20" s="49">
        <f t="shared" si="4"/>
        <v>0</v>
      </c>
      <c r="S20" s="49">
        <f t="shared" si="4"/>
        <v>0</v>
      </c>
      <c r="T20" s="49">
        <f t="shared" si="4"/>
        <v>0</v>
      </c>
      <c r="U20" s="61"/>
      <c r="V20" s="56">
        <f t="shared" si="1"/>
        <v>0</v>
      </c>
      <c r="W20" s="56">
        <f>G20-V20</f>
        <v>0</v>
      </c>
    </row>
    <row r="21" spans="3:23" ht="15">
      <c r="C21" s="5" t="s">
        <v>52</v>
      </c>
      <c r="E21" s="5">
        <v>0.3</v>
      </c>
      <c r="F21" s="13">
        <v>0</v>
      </c>
      <c r="G21" s="13">
        <f>SUM(E21*F21)</f>
        <v>0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62"/>
      <c r="V21" s="56">
        <f t="shared" si="1"/>
        <v>0</v>
      </c>
      <c r="W21" s="56"/>
    </row>
    <row r="22" spans="7:23" ht="15">
      <c r="G22" s="13">
        <f aca="true" t="shared" si="5" ref="G22:G26">SUM(E22*F22)</f>
        <v>0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62"/>
      <c r="V22" s="57">
        <f t="shared" si="1"/>
        <v>0</v>
      </c>
      <c r="W22" s="56"/>
    </row>
    <row r="23" spans="7:23" ht="15">
      <c r="G23" s="13">
        <f t="shared" si="5"/>
        <v>0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62"/>
      <c r="V23" s="57">
        <f t="shared" si="1"/>
        <v>0</v>
      </c>
      <c r="W23" s="56"/>
    </row>
    <row r="24" spans="7:23" ht="15">
      <c r="G24" s="13">
        <f t="shared" si="5"/>
        <v>0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62"/>
      <c r="V24" s="57">
        <f t="shared" si="1"/>
        <v>0</v>
      </c>
      <c r="W24" s="56"/>
    </row>
    <row r="25" spans="7:23" ht="15">
      <c r="G25" s="13">
        <f t="shared" si="5"/>
        <v>0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62"/>
      <c r="V25" s="57">
        <f t="shared" si="1"/>
        <v>0</v>
      </c>
      <c r="W25" s="56"/>
    </row>
    <row r="26" spans="7:23" ht="15">
      <c r="G26" s="13">
        <f t="shared" si="5"/>
        <v>0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62"/>
      <c r="V26" s="57">
        <f t="shared" si="1"/>
        <v>0</v>
      </c>
      <c r="W26" s="56"/>
    </row>
    <row r="27" spans="7:23" ht="15">
      <c r="G27" s="13">
        <f aca="true" t="shared" si="6" ref="G27:G28">SUM(E27*F27)</f>
        <v>0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62"/>
      <c r="V27" s="57">
        <f t="shared" si="1"/>
        <v>0</v>
      </c>
      <c r="W27" s="56"/>
    </row>
    <row r="28" spans="7:23" ht="15">
      <c r="G28" s="13">
        <f t="shared" si="6"/>
        <v>0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62"/>
      <c r="V28" s="57">
        <f t="shared" si="1"/>
        <v>0</v>
      </c>
      <c r="W28" s="56"/>
    </row>
    <row r="29" spans="1:23" s="40" customFormat="1" ht="15">
      <c r="A29" s="8">
        <v>21</v>
      </c>
      <c r="B29" s="7" t="s">
        <v>13</v>
      </c>
      <c r="C29" s="7"/>
      <c r="D29" s="7"/>
      <c r="E29" s="7"/>
      <c r="F29" s="12"/>
      <c r="G29" s="12">
        <f>SUM(G30:G32)</f>
        <v>15000</v>
      </c>
      <c r="I29" s="49">
        <f>SUM(I30:I32)</f>
        <v>0</v>
      </c>
      <c r="J29" s="49">
        <f aca="true" t="shared" si="7" ref="J29:T29">SUM(J30:J32)</f>
        <v>0</v>
      </c>
      <c r="K29" s="49">
        <f t="shared" si="7"/>
        <v>0</v>
      </c>
      <c r="L29" s="49">
        <f t="shared" si="7"/>
        <v>0</v>
      </c>
      <c r="M29" s="49">
        <f t="shared" si="7"/>
        <v>0</v>
      </c>
      <c r="N29" s="49">
        <f t="shared" si="7"/>
        <v>0</v>
      </c>
      <c r="O29" s="49">
        <f t="shared" si="7"/>
        <v>18000</v>
      </c>
      <c r="P29" s="49">
        <f t="shared" si="7"/>
        <v>0</v>
      </c>
      <c r="Q29" s="49">
        <f t="shared" si="7"/>
        <v>0</v>
      </c>
      <c r="R29" s="49">
        <f t="shared" si="7"/>
        <v>0</v>
      </c>
      <c r="S29" s="49">
        <f t="shared" si="7"/>
        <v>0</v>
      </c>
      <c r="T29" s="49">
        <f t="shared" si="7"/>
        <v>0</v>
      </c>
      <c r="U29" s="61"/>
      <c r="V29" s="57">
        <f t="shared" si="1"/>
        <v>18000</v>
      </c>
      <c r="W29" s="56">
        <f>G29-V29</f>
        <v>-3000</v>
      </c>
    </row>
    <row r="30" spans="3:23" ht="15">
      <c r="C30" s="5" t="s">
        <v>53</v>
      </c>
      <c r="D30" s="5" t="s">
        <v>54</v>
      </c>
      <c r="E30" s="5">
        <v>3</v>
      </c>
      <c r="F30" s="13">
        <v>3000</v>
      </c>
      <c r="G30" s="13">
        <f>F30*E30</f>
        <v>9000</v>
      </c>
      <c r="I30" s="48"/>
      <c r="J30" s="48"/>
      <c r="K30" s="48"/>
      <c r="L30" s="48"/>
      <c r="M30" s="48"/>
      <c r="N30" s="48"/>
      <c r="O30" s="48">
        <v>9000</v>
      </c>
      <c r="P30" s="48"/>
      <c r="Q30" s="48"/>
      <c r="R30" s="48"/>
      <c r="S30" s="48"/>
      <c r="T30" s="48"/>
      <c r="U30" s="62"/>
      <c r="V30" s="57">
        <f t="shared" si="1"/>
        <v>9000</v>
      </c>
      <c r="W30" s="56"/>
    </row>
    <row r="31" spans="3:23" ht="15">
      <c r="C31" s="5" t="s">
        <v>55</v>
      </c>
      <c r="D31" s="5" t="s">
        <v>56</v>
      </c>
      <c r="E31" s="5">
        <v>2</v>
      </c>
      <c r="F31" s="13">
        <v>3000</v>
      </c>
      <c r="G31" s="13">
        <f>F31*E31</f>
        <v>6000</v>
      </c>
      <c r="I31" s="48"/>
      <c r="J31" s="48"/>
      <c r="K31" s="48"/>
      <c r="L31" s="48"/>
      <c r="M31" s="48"/>
      <c r="N31" s="48"/>
      <c r="O31" s="48">
        <v>9000</v>
      </c>
      <c r="P31" s="48"/>
      <c r="Q31" s="48"/>
      <c r="R31" s="48"/>
      <c r="S31" s="48"/>
      <c r="T31" s="48"/>
      <c r="U31" s="62"/>
      <c r="V31" s="57">
        <f t="shared" si="1"/>
        <v>9000</v>
      </c>
      <c r="W31" s="56"/>
    </row>
    <row r="32" spans="7:23" ht="15">
      <c r="G32" s="13">
        <f>F32*E32</f>
        <v>0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62"/>
      <c r="V32" s="57">
        <f t="shared" si="1"/>
        <v>0</v>
      </c>
      <c r="W32" s="56"/>
    </row>
    <row r="33" spans="1:23" s="40" customFormat="1" ht="15">
      <c r="A33" s="8">
        <v>22</v>
      </c>
      <c r="B33" s="7" t="s">
        <v>14</v>
      </c>
      <c r="C33" s="7"/>
      <c r="D33" s="7"/>
      <c r="E33" s="7"/>
      <c r="F33" s="12"/>
      <c r="G33" s="12">
        <f>SUM(G34:G35)</f>
        <v>2500</v>
      </c>
      <c r="I33" s="49">
        <f>SUM(I34:I35)</f>
        <v>0</v>
      </c>
      <c r="J33" s="49">
        <f aca="true" t="shared" si="8" ref="J33:T33">SUM(J34:J35)</f>
        <v>0</v>
      </c>
      <c r="K33" s="49">
        <f t="shared" si="8"/>
        <v>0</v>
      </c>
      <c r="L33" s="49">
        <f t="shared" si="8"/>
        <v>0</v>
      </c>
      <c r="M33" s="49">
        <f t="shared" si="8"/>
        <v>0</v>
      </c>
      <c r="N33" s="49">
        <f t="shared" si="8"/>
        <v>0</v>
      </c>
      <c r="O33" s="49">
        <f t="shared" si="8"/>
        <v>0</v>
      </c>
      <c r="P33" s="49">
        <f t="shared" si="8"/>
        <v>0</v>
      </c>
      <c r="Q33" s="49">
        <f t="shared" si="8"/>
        <v>0</v>
      </c>
      <c r="R33" s="49">
        <f t="shared" si="8"/>
        <v>0</v>
      </c>
      <c r="S33" s="49">
        <f t="shared" si="8"/>
        <v>0</v>
      </c>
      <c r="T33" s="49">
        <f t="shared" si="8"/>
        <v>2500</v>
      </c>
      <c r="U33" s="61"/>
      <c r="V33" s="57">
        <f t="shared" si="1"/>
        <v>2500</v>
      </c>
      <c r="W33" s="56">
        <f>G33-V33</f>
        <v>0</v>
      </c>
    </row>
    <row r="34" spans="1:23" ht="15">
      <c r="A34" s="10"/>
      <c r="B34" s="9"/>
      <c r="C34" s="9" t="s">
        <v>57</v>
      </c>
      <c r="D34" s="9" t="s">
        <v>58</v>
      </c>
      <c r="E34" s="9">
        <v>10</v>
      </c>
      <c r="F34" s="14">
        <v>250</v>
      </c>
      <c r="G34" s="14">
        <f>SUM(E34*F34)</f>
        <v>2500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>
        <v>2500</v>
      </c>
      <c r="U34" s="62"/>
      <c r="V34" s="57">
        <f t="shared" si="1"/>
        <v>2500</v>
      </c>
      <c r="W34" s="56"/>
    </row>
    <row r="35" spans="7:23" ht="15">
      <c r="G35" s="14">
        <f>SUM(E35*F35)</f>
        <v>0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62"/>
      <c r="V35" s="57">
        <f t="shared" si="1"/>
        <v>0</v>
      </c>
      <c r="W35" s="56"/>
    </row>
    <row r="36" spans="1:23" s="40" customFormat="1" ht="15">
      <c r="A36" s="8">
        <v>23</v>
      </c>
      <c r="B36" s="7" t="s">
        <v>15</v>
      </c>
      <c r="C36" s="7"/>
      <c r="D36" s="7"/>
      <c r="E36" s="7"/>
      <c r="F36" s="12"/>
      <c r="G36" s="12">
        <f>SUM(G37:G38)</f>
        <v>8000</v>
      </c>
      <c r="I36" s="49">
        <f>SUM(I37:I38)</f>
        <v>0</v>
      </c>
      <c r="J36" s="49">
        <f aca="true" t="shared" si="9" ref="J36:T36">SUM(J37:J38)</f>
        <v>0</v>
      </c>
      <c r="K36" s="49">
        <f t="shared" si="9"/>
        <v>0</v>
      </c>
      <c r="L36" s="49">
        <f t="shared" si="9"/>
        <v>0</v>
      </c>
      <c r="M36" s="49">
        <f t="shared" si="9"/>
        <v>0</v>
      </c>
      <c r="N36" s="49">
        <f t="shared" si="9"/>
        <v>8000</v>
      </c>
      <c r="O36" s="49">
        <f t="shared" si="9"/>
        <v>0</v>
      </c>
      <c r="P36" s="49">
        <f t="shared" si="9"/>
        <v>0</v>
      </c>
      <c r="Q36" s="49">
        <f t="shared" si="9"/>
        <v>0</v>
      </c>
      <c r="R36" s="49">
        <f t="shared" si="9"/>
        <v>0</v>
      </c>
      <c r="S36" s="49">
        <f t="shared" si="9"/>
        <v>0</v>
      </c>
      <c r="T36" s="49">
        <f t="shared" si="9"/>
        <v>0</v>
      </c>
      <c r="U36" s="61"/>
      <c r="V36" s="57">
        <f t="shared" si="1"/>
        <v>8000</v>
      </c>
      <c r="W36" s="56">
        <f>G36-V36</f>
        <v>0</v>
      </c>
    </row>
    <row r="37" spans="3:23" ht="15">
      <c r="C37" s="5" t="s">
        <v>59</v>
      </c>
      <c r="D37" s="5" t="s">
        <v>60</v>
      </c>
      <c r="E37" s="5">
        <v>1</v>
      </c>
      <c r="F37" s="13">
        <v>8000</v>
      </c>
      <c r="G37" s="13">
        <f>SUM(E37*F37)</f>
        <v>8000</v>
      </c>
      <c r="I37" s="48"/>
      <c r="J37" s="48"/>
      <c r="K37" s="48"/>
      <c r="L37" s="48"/>
      <c r="M37" s="48"/>
      <c r="N37" s="48">
        <v>8000</v>
      </c>
      <c r="O37" s="48"/>
      <c r="P37" s="48"/>
      <c r="Q37" s="48"/>
      <c r="R37" s="48"/>
      <c r="S37" s="48"/>
      <c r="T37" s="48"/>
      <c r="U37" s="62"/>
      <c r="V37" s="57">
        <f t="shared" si="1"/>
        <v>8000</v>
      </c>
      <c r="W37" s="56"/>
    </row>
    <row r="38" spans="7:23" ht="15">
      <c r="G38" s="13">
        <f>SUM(E38*F38)</f>
        <v>0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62"/>
      <c r="V38" s="57">
        <f t="shared" si="1"/>
        <v>0</v>
      </c>
      <c r="W38" s="56"/>
    </row>
    <row r="39" spans="1:23" s="40" customFormat="1" ht="15">
      <c r="A39" s="8">
        <v>24</v>
      </c>
      <c r="B39" s="7" t="s">
        <v>16</v>
      </c>
      <c r="C39" s="7"/>
      <c r="D39" s="7"/>
      <c r="E39" s="7"/>
      <c r="F39" s="12"/>
      <c r="G39" s="12">
        <f>SUM(G40:G41)</f>
        <v>5000</v>
      </c>
      <c r="I39" s="49">
        <f>SUM(I40:I41)</f>
        <v>0</v>
      </c>
      <c r="J39" s="49">
        <f aca="true" t="shared" si="10" ref="J39:T39">SUM(J40:J41)</f>
        <v>0</v>
      </c>
      <c r="K39" s="49">
        <f t="shared" si="10"/>
        <v>2500</v>
      </c>
      <c r="L39" s="49">
        <f t="shared" si="10"/>
        <v>0</v>
      </c>
      <c r="M39" s="49">
        <f t="shared" si="10"/>
        <v>0</v>
      </c>
      <c r="N39" s="49">
        <f t="shared" si="10"/>
        <v>0</v>
      </c>
      <c r="O39" s="49">
        <f t="shared" si="10"/>
        <v>0</v>
      </c>
      <c r="P39" s="49">
        <f t="shared" si="10"/>
        <v>0</v>
      </c>
      <c r="Q39" s="49">
        <f t="shared" si="10"/>
        <v>2500</v>
      </c>
      <c r="R39" s="49">
        <f t="shared" si="10"/>
        <v>0</v>
      </c>
      <c r="S39" s="49">
        <f t="shared" si="10"/>
        <v>0</v>
      </c>
      <c r="T39" s="49">
        <f t="shared" si="10"/>
        <v>0</v>
      </c>
      <c r="U39" s="61"/>
      <c r="V39" s="57">
        <f t="shared" si="1"/>
        <v>5000</v>
      </c>
      <c r="W39" s="56">
        <f>G39-V39</f>
        <v>0</v>
      </c>
    </row>
    <row r="40" spans="3:23" ht="15">
      <c r="C40" s="5" t="s">
        <v>61</v>
      </c>
      <c r="D40" s="5" t="s">
        <v>62</v>
      </c>
      <c r="E40" s="5">
        <v>2</v>
      </c>
      <c r="F40" s="13">
        <v>2500</v>
      </c>
      <c r="G40" s="13">
        <f>SUM(E40*F40)</f>
        <v>5000</v>
      </c>
      <c r="I40" s="48"/>
      <c r="J40" s="48"/>
      <c r="K40" s="48">
        <v>2500</v>
      </c>
      <c r="L40" s="48"/>
      <c r="M40" s="48"/>
      <c r="N40" s="48"/>
      <c r="O40" s="48"/>
      <c r="P40" s="48"/>
      <c r="Q40" s="48">
        <v>2500</v>
      </c>
      <c r="R40" s="48"/>
      <c r="S40" s="48"/>
      <c r="T40" s="48"/>
      <c r="U40" s="62"/>
      <c r="V40" s="57">
        <f aca="true" t="shared" si="11" ref="V40:V70">SUM(I40:T40)</f>
        <v>5000</v>
      </c>
      <c r="W40" s="56"/>
    </row>
    <row r="41" spans="7:23" ht="15">
      <c r="G41" s="13">
        <f>SUM(E41*F41)</f>
        <v>0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62"/>
      <c r="V41" s="57">
        <f t="shared" si="11"/>
        <v>0</v>
      </c>
      <c r="W41" s="56"/>
    </row>
    <row r="42" spans="1:23" s="40" customFormat="1" ht="15">
      <c r="A42" s="8">
        <v>25</v>
      </c>
      <c r="B42" s="7" t="s">
        <v>17</v>
      </c>
      <c r="C42" s="7"/>
      <c r="D42" s="7"/>
      <c r="E42" s="7"/>
      <c r="F42" s="12"/>
      <c r="G42" s="12">
        <f>SUM(G43,G47)</f>
        <v>165000</v>
      </c>
      <c r="I42" s="49">
        <f>SUM(I43,I47)</f>
        <v>0</v>
      </c>
      <c r="J42" s="49">
        <f aca="true" t="shared" si="12" ref="J42:T42">SUM(J43,J47)</f>
        <v>35000</v>
      </c>
      <c r="K42" s="49">
        <f t="shared" si="12"/>
        <v>59000</v>
      </c>
      <c r="L42" s="49">
        <f t="shared" si="12"/>
        <v>0</v>
      </c>
      <c r="M42" s="49">
        <f t="shared" si="12"/>
        <v>70000</v>
      </c>
      <c r="N42" s="49">
        <f t="shared" si="12"/>
        <v>0</v>
      </c>
      <c r="O42" s="49">
        <f t="shared" si="12"/>
        <v>0</v>
      </c>
      <c r="P42" s="49">
        <f t="shared" si="12"/>
        <v>0</v>
      </c>
      <c r="Q42" s="49">
        <f t="shared" si="12"/>
        <v>1000</v>
      </c>
      <c r="R42" s="49">
        <f t="shared" si="12"/>
        <v>0</v>
      </c>
      <c r="S42" s="49">
        <f t="shared" si="12"/>
        <v>0</v>
      </c>
      <c r="T42" s="49">
        <f t="shared" si="12"/>
        <v>0</v>
      </c>
      <c r="U42" s="61"/>
      <c r="V42" s="57">
        <f t="shared" si="11"/>
        <v>165000</v>
      </c>
      <c r="W42" s="56">
        <f>G42-V42</f>
        <v>0</v>
      </c>
    </row>
    <row r="43" spans="1:23" s="40" customFormat="1" ht="15">
      <c r="A43" s="51">
        <v>25</v>
      </c>
      <c r="B43" s="52" t="s">
        <v>63</v>
      </c>
      <c r="C43" s="53"/>
      <c r="D43" s="53"/>
      <c r="E43" s="53">
        <f>SUM(E44:E46)</f>
        <v>2</v>
      </c>
      <c r="F43" s="54"/>
      <c r="G43" s="54">
        <f>SUM(G44:G46)</f>
        <v>130000</v>
      </c>
      <c r="I43" s="55">
        <f>SUM(I44:I46)</f>
        <v>0</v>
      </c>
      <c r="J43" s="55">
        <f aca="true" t="shared" si="13" ref="J43:T43">SUM(J44:J46)</f>
        <v>0</v>
      </c>
      <c r="K43" s="55">
        <f t="shared" si="13"/>
        <v>59000</v>
      </c>
      <c r="L43" s="55">
        <f t="shared" si="13"/>
        <v>0</v>
      </c>
      <c r="M43" s="55">
        <f t="shared" si="13"/>
        <v>70000</v>
      </c>
      <c r="N43" s="55">
        <f t="shared" si="13"/>
        <v>0</v>
      </c>
      <c r="O43" s="55">
        <f t="shared" si="13"/>
        <v>0</v>
      </c>
      <c r="P43" s="55">
        <f t="shared" si="13"/>
        <v>0</v>
      </c>
      <c r="Q43" s="55">
        <v>1000</v>
      </c>
      <c r="R43" s="55">
        <f t="shared" si="13"/>
        <v>0</v>
      </c>
      <c r="S43" s="55">
        <f t="shared" si="13"/>
        <v>0</v>
      </c>
      <c r="T43" s="55">
        <f t="shared" si="13"/>
        <v>0</v>
      </c>
      <c r="U43" s="61"/>
      <c r="V43" s="57">
        <f t="shared" si="11"/>
        <v>130000</v>
      </c>
      <c r="W43" s="56">
        <f>G43-V43</f>
        <v>0</v>
      </c>
    </row>
    <row r="44" spans="3:23" ht="15">
      <c r="C44" s="43" t="s">
        <v>64</v>
      </c>
      <c r="D44" s="5" t="s">
        <v>65</v>
      </c>
      <c r="E44" s="5">
        <v>1</v>
      </c>
      <c r="F44" s="13">
        <v>60000</v>
      </c>
      <c r="G44" s="13">
        <f>SUM(E44*F44)</f>
        <v>60000</v>
      </c>
      <c r="I44" s="48"/>
      <c r="J44" s="48"/>
      <c r="K44" s="48">
        <v>59000</v>
      </c>
      <c r="L44" s="48"/>
      <c r="M44" s="48"/>
      <c r="N44" s="48"/>
      <c r="O44" s="48"/>
      <c r="P44" s="48"/>
      <c r="Q44" s="48"/>
      <c r="R44" s="48"/>
      <c r="S44" s="48"/>
      <c r="T44" s="48"/>
      <c r="U44" s="62"/>
      <c r="V44" s="57">
        <f t="shared" si="11"/>
        <v>59000</v>
      </c>
      <c r="W44" s="56"/>
    </row>
    <row r="45" spans="3:23" ht="15">
      <c r="C45" s="43" t="s">
        <v>64</v>
      </c>
      <c r="D45" s="5" t="s">
        <v>65</v>
      </c>
      <c r="E45" s="5">
        <v>1</v>
      </c>
      <c r="F45" s="13">
        <v>70000</v>
      </c>
      <c r="G45" s="13">
        <f>SUM(E45*F45)</f>
        <v>70000</v>
      </c>
      <c r="I45" s="48"/>
      <c r="J45" s="48"/>
      <c r="K45" s="48"/>
      <c r="L45" s="48"/>
      <c r="M45" s="48">
        <v>70000</v>
      </c>
      <c r="N45" s="48"/>
      <c r="O45" s="48"/>
      <c r="P45" s="48"/>
      <c r="Q45" s="48"/>
      <c r="R45" s="48"/>
      <c r="S45" s="48"/>
      <c r="T45" s="48"/>
      <c r="U45" s="62"/>
      <c r="V45" s="57">
        <f t="shared" si="11"/>
        <v>70000</v>
      </c>
      <c r="W45" s="56"/>
    </row>
    <row r="46" spans="7:23" ht="15">
      <c r="G46" s="13">
        <f>SUM(E46*F46)</f>
        <v>0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62"/>
      <c r="V46" s="57">
        <f t="shared" si="11"/>
        <v>0</v>
      </c>
      <c r="W46" s="56"/>
    </row>
    <row r="47" spans="1:23" s="40" customFormat="1" ht="15">
      <c r="A47" s="51">
        <v>25</v>
      </c>
      <c r="B47" s="52" t="s">
        <v>66</v>
      </c>
      <c r="C47" s="53"/>
      <c r="D47" s="53"/>
      <c r="E47" s="53"/>
      <c r="F47" s="54"/>
      <c r="G47" s="54">
        <f>SUM(G48:G50)</f>
        <v>35000</v>
      </c>
      <c r="I47" s="55">
        <f>SUM(I48:I50)</f>
        <v>0</v>
      </c>
      <c r="J47" s="55">
        <f aca="true" t="shared" si="14" ref="J47:T47">SUM(J48:J50)</f>
        <v>35000</v>
      </c>
      <c r="K47" s="55">
        <f t="shared" si="14"/>
        <v>0</v>
      </c>
      <c r="L47" s="55">
        <f t="shared" si="14"/>
        <v>0</v>
      </c>
      <c r="M47" s="55">
        <f t="shared" si="14"/>
        <v>0</v>
      </c>
      <c r="N47" s="55">
        <f t="shared" si="14"/>
        <v>0</v>
      </c>
      <c r="O47" s="55">
        <f t="shared" si="14"/>
        <v>0</v>
      </c>
      <c r="P47" s="55">
        <f t="shared" si="14"/>
        <v>0</v>
      </c>
      <c r="Q47" s="55">
        <f t="shared" si="14"/>
        <v>0</v>
      </c>
      <c r="R47" s="55">
        <f t="shared" si="14"/>
        <v>0</v>
      </c>
      <c r="S47" s="55">
        <f t="shared" si="14"/>
        <v>0</v>
      </c>
      <c r="T47" s="55">
        <f t="shared" si="14"/>
        <v>0</v>
      </c>
      <c r="U47" s="61"/>
      <c r="V47" s="57">
        <f t="shared" si="11"/>
        <v>35000</v>
      </c>
      <c r="W47" s="56">
        <f>G47-V47</f>
        <v>0</v>
      </c>
    </row>
    <row r="48" spans="3:23" ht="15">
      <c r="C48" s="5" t="s">
        <v>67</v>
      </c>
      <c r="E48" s="5">
        <v>1</v>
      </c>
      <c r="F48" s="13">
        <v>35000</v>
      </c>
      <c r="G48" s="13">
        <f>SUM(E48*F48)</f>
        <v>35000</v>
      </c>
      <c r="I48" s="48"/>
      <c r="J48" s="48">
        <v>35000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62"/>
      <c r="V48" s="57">
        <f t="shared" si="11"/>
        <v>35000</v>
      </c>
      <c r="W48" s="56"/>
    </row>
    <row r="49" spans="7:23" ht="15">
      <c r="G49" s="13">
        <f aca="true" t="shared" si="15" ref="G49:G50">SUM(E49*F49)</f>
        <v>0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62"/>
      <c r="V49" s="57">
        <f t="shared" si="11"/>
        <v>0</v>
      </c>
      <c r="W49" s="56"/>
    </row>
    <row r="50" spans="7:23" ht="15">
      <c r="G50" s="13">
        <f t="shared" si="15"/>
        <v>0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62"/>
      <c r="V50" s="57">
        <f t="shared" si="11"/>
        <v>0</v>
      </c>
      <c r="W50" s="56"/>
    </row>
    <row r="51" spans="1:23" s="40" customFormat="1" ht="15">
      <c r="A51" s="8">
        <v>26</v>
      </c>
      <c r="B51" s="7" t="s">
        <v>68</v>
      </c>
      <c r="C51" s="7"/>
      <c r="D51" s="7"/>
      <c r="E51" s="7"/>
      <c r="F51" s="12"/>
      <c r="G51" s="12">
        <f>SUM(G52:G55)</f>
        <v>60600</v>
      </c>
      <c r="I51" s="49">
        <f>SUM(I52:I55)</f>
        <v>0</v>
      </c>
      <c r="J51" s="49">
        <f aca="true" t="shared" si="16" ref="J51:T51">SUM(J52:J55)</f>
        <v>0</v>
      </c>
      <c r="K51" s="49">
        <f t="shared" si="16"/>
        <v>0</v>
      </c>
      <c r="L51" s="49">
        <f t="shared" si="16"/>
        <v>30000</v>
      </c>
      <c r="M51" s="49">
        <f t="shared" si="16"/>
        <v>0</v>
      </c>
      <c r="N51" s="49">
        <f t="shared" si="16"/>
        <v>0</v>
      </c>
      <c r="O51" s="49">
        <f t="shared" si="16"/>
        <v>30001</v>
      </c>
      <c r="P51" s="49">
        <f t="shared" si="16"/>
        <v>0</v>
      </c>
      <c r="Q51" s="49">
        <f t="shared" si="16"/>
        <v>599</v>
      </c>
      <c r="R51" s="49">
        <f t="shared" si="16"/>
        <v>0</v>
      </c>
      <c r="S51" s="49">
        <f t="shared" si="16"/>
        <v>0</v>
      </c>
      <c r="T51" s="49">
        <f t="shared" si="16"/>
        <v>0</v>
      </c>
      <c r="U51" s="61"/>
      <c r="V51" s="57">
        <f t="shared" si="11"/>
        <v>60600</v>
      </c>
      <c r="W51" s="56">
        <f>G51-V51</f>
        <v>0</v>
      </c>
    </row>
    <row r="52" spans="3:23" ht="15">
      <c r="C52" s="5" t="s">
        <v>69</v>
      </c>
      <c r="E52" s="5">
        <v>1</v>
      </c>
      <c r="F52" s="13">
        <v>40000</v>
      </c>
      <c r="G52" s="13">
        <f>SUM(E52*F52)</f>
        <v>40000</v>
      </c>
      <c r="I52" s="48"/>
      <c r="J52" s="48"/>
      <c r="K52" s="48"/>
      <c r="L52" s="48">
        <v>20000</v>
      </c>
      <c r="M52" s="48"/>
      <c r="N52" s="48"/>
      <c r="O52" s="48">
        <v>20001</v>
      </c>
      <c r="P52" s="48"/>
      <c r="Q52" s="48">
        <v>599</v>
      </c>
      <c r="R52" s="48"/>
      <c r="S52" s="48"/>
      <c r="T52" s="48"/>
      <c r="U52" s="62"/>
      <c r="V52" s="57">
        <f t="shared" si="11"/>
        <v>40600</v>
      </c>
      <c r="W52" s="56"/>
    </row>
    <row r="53" spans="3:23" ht="15">
      <c r="C53" s="5" t="s">
        <v>18</v>
      </c>
      <c r="E53" s="5">
        <v>1</v>
      </c>
      <c r="F53" s="13">
        <v>20000</v>
      </c>
      <c r="G53" s="13">
        <f>SUM(E53*F53)</f>
        <v>20000</v>
      </c>
      <c r="I53" s="48"/>
      <c r="J53" s="48"/>
      <c r="K53" s="48"/>
      <c r="L53" s="48">
        <v>10000</v>
      </c>
      <c r="M53" s="48"/>
      <c r="N53" s="48"/>
      <c r="O53" s="48">
        <v>10000</v>
      </c>
      <c r="P53" s="48"/>
      <c r="Q53" s="48"/>
      <c r="R53" s="48"/>
      <c r="S53" s="48"/>
      <c r="T53" s="48"/>
      <c r="U53" s="62"/>
      <c r="V53" s="57">
        <f t="shared" si="11"/>
        <v>20000</v>
      </c>
      <c r="W53" s="56"/>
    </row>
    <row r="54" spans="3:23" ht="15">
      <c r="C54" s="5" t="s">
        <v>70</v>
      </c>
      <c r="E54" s="5">
        <v>40</v>
      </c>
      <c r="F54" s="13">
        <v>15</v>
      </c>
      <c r="G54" s="13">
        <f>SUM(E54*F54)</f>
        <v>600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62"/>
      <c r="V54" s="57">
        <f t="shared" si="11"/>
        <v>0</v>
      </c>
      <c r="W54" s="56"/>
    </row>
    <row r="55" spans="7:23" ht="15">
      <c r="G55" s="13">
        <f>SUM(E55*F55)</f>
        <v>0</v>
      </c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62"/>
      <c r="V55" s="57">
        <f t="shared" si="11"/>
        <v>0</v>
      </c>
      <c r="W55" s="56"/>
    </row>
    <row r="56" spans="1:23" s="40" customFormat="1" ht="15">
      <c r="A56" s="8">
        <v>31</v>
      </c>
      <c r="B56" s="7" t="s">
        <v>19</v>
      </c>
      <c r="C56" s="7"/>
      <c r="D56" s="7"/>
      <c r="E56" s="7"/>
      <c r="F56" s="12"/>
      <c r="G56" s="12">
        <f>SUM(G57:G59)</f>
        <v>120000</v>
      </c>
      <c r="I56" s="49">
        <f>SUM(I57:I59)</f>
        <v>0</v>
      </c>
      <c r="J56" s="49">
        <f aca="true" t="shared" si="17" ref="J56:T56">SUM(J57:J59)</f>
        <v>0</v>
      </c>
      <c r="K56" s="49">
        <f t="shared" si="17"/>
        <v>0</v>
      </c>
      <c r="L56" s="49">
        <f t="shared" si="17"/>
        <v>120000</v>
      </c>
      <c r="M56" s="49">
        <f t="shared" si="17"/>
        <v>0</v>
      </c>
      <c r="N56" s="49">
        <f t="shared" si="17"/>
        <v>0</v>
      </c>
      <c r="O56" s="49">
        <f t="shared" si="17"/>
        <v>0</v>
      </c>
      <c r="P56" s="49">
        <f t="shared" si="17"/>
        <v>0</v>
      </c>
      <c r="Q56" s="49">
        <f t="shared" si="17"/>
        <v>0</v>
      </c>
      <c r="R56" s="49">
        <f t="shared" si="17"/>
        <v>0</v>
      </c>
      <c r="S56" s="49">
        <f t="shared" si="17"/>
        <v>0</v>
      </c>
      <c r="T56" s="49">
        <f t="shared" si="17"/>
        <v>0</v>
      </c>
      <c r="U56" s="61"/>
      <c r="V56" s="57">
        <f t="shared" si="11"/>
        <v>120000</v>
      </c>
      <c r="W56" s="56">
        <f>G56-V56</f>
        <v>0</v>
      </c>
    </row>
    <row r="57" spans="3:23" ht="15">
      <c r="C57" s="5" t="s">
        <v>71</v>
      </c>
      <c r="E57" s="5">
        <v>1</v>
      </c>
      <c r="F57" s="13">
        <v>120000</v>
      </c>
      <c r="G57" s="13">
        <f>SUM(E57*F57)</f>
        <v>120000</v>
      </c>
      <c r="I57" s="48"/>
      <c r="J57" s="48"/>
      <c r="K57" s="48"/>
      <c r="L57" s="48">
        <v>120000</v>
      </c>
      <c r="M57" s="48"/>
      <c r="N57" s="48"/>
      <c r="O57" s="48"/>
      <c r="P57" s="48"/>
      <c r="Q57" s="48"/>
      <c r="R57" s="48"/>
      <c r="S57" s="48"/>
      <c r="T57" s="48"/>
      <c r="U57" s="62"/>
      <c r="V57" s="57">
        <f t="shared" si="11"/>
        <v>120000</v>
      </c>
      <c r="W57" s="56"/>
    </row>
    <row r="58" spans="7:23" ht="15">
      <c r="G58" s="13">
        <f aca="true" t="shared" si="18" ref="G58:G59">SUM(E58*F58)</f>
        <v>0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62"/>
      <c r="V58" s="57">
        <f t="shared" si="11"/>
        <v>0</v>
      </c>
      <c r="W58" s="56"/>
    </row>
    <row r="59" spans="7:23" ht="15">
      <c r="G59" s="13">
        <f t="shared" si="18"/>
        <v>0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62"/>
      <c r="V59" s="57">
        <f t="shared" si="11"/>
        <v>0</v>
      </c>
      <c r="W59" s="56"/>
    </row>
    <row r="60" spans="1:23" s="40" customFormat="1" ht="15">
      <c r="A60" s="17"/>
      <c r="B60" s="16" t="s">
        <v>72</v>
      </c>
      <c r="C60" s="16"/>
      <c r="D60" s="16"/>
      <c r="E60" s="16"/>
      <c r="F60" s="18"/>
      <c r="G60" s="18">
        <f>SUM(G8,G29,G33,G36,G39,G42,G51,G56)</f>
        <v>426100</v>
      </c>
      <c r="I60" s="50">
        <f>SUM(I8,I20,I29,I33,I36,I39,I42,I51,I56)</f>
        <v>0</v>
      </c>
      <c r="J60" s="50">
        <f aca="true" t="shared" si="19" ref="J60:T60">SUM(J8,J20,J29,J33,J36,J39,J42,J51,J56)</f>
        <v>45000</v>
      </c>
      <c r="K60" s="50">
        <f t="shared" si="19"/>
        <v>71500</v>
      </c>
      <c r="L60" s="50">
        <f t="shared" si="19"/>
        <v>160000</v>
      </c>
      <c r="M60" s="50">
        <f t="shared" si="19"/>
        <v>80000</v>
      </c>
      <c r="N60" s="50">
        <f t="shared" si="19"/>
        <v>18000</v>
      </c>
      <c r="O60" s="50">
        <f t="shared" si="19"/>
        <v>48001</v>
      </c>
      <c r="P60" s="50">
        <f t="shared" si="19"/>
        <v>0</v>
      </c>
      <c r="Q60" s="50">
        <f t="shared" si="19"/>
        <v>4099</v>
      </c>
      <c r="R60" s="50">
        <f t="shared" si="19"/>
        <v>0</v>
      </c>
      <c r="S60" s="50">
        <f t="shared" si="19"/>
        <v>0</v>
      </c>
      <c r="T60" s="50">
        <f t="shared" si="19"/>
        <v>2500</v>
      </c>
      <c r="U60" s="61"/>
      <c r="V60" s="57">
        <f t="shared" si="11"/>
        <v>429100</v>
      </c>
      <c r="W60" s="56">
        <f>G60-V60</f>
        <v>-3000</v>
      </c>
    </row>
    <row r="61" spans="9:23" ht="13.5" customHeight="1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62"/>
      <c r="V61" s="57">
        <f t="shared" si="11"/>
        <v>0</v>
      </c>
      <c r="W61" s="56"/>
    </row>
    <row r="62" spans="1:23" s="40" customFormat="1" ht="15">
      <c r="A62" s="8"/>
      <c r="B62" s="7" t="s">
        <v>20</v>
      </c>
      <c r="C62" s="7"/>
      <c r="D62" s="7"/>
      <c r="E62" s="7"/>
      <c r="F62" s="12"/>
      <c r="G62" s="12">
        <f>SUM(G63:G65)</f>
        <v>55000</v>
      </c>
      <c r="I62" s="49">
        <f>SUM(I63:I65)</f>
        <v>0</v>
      </c>
      <c r="J62" s="49">
        <f aca="true" t="shared" si="20" ref="J62:T62">SUM(J63:J65)</f>
        <v>0</v>
      </c>
      <c r="K62" s="49">
        <f t="shared" si="20"/>
        <v>7000</v>
      </c>
      <c r="L62" s="49">
        <f t="shared" si="20"/>
        <v>0</v>
      </c>
      <c r="M62" s="49">
        <f t="shared" si="20"/>
        <v>0</v>
      </c>
      <c r="N62" s="49">
        <f t="shared" si="20"/>
        <v>0</v>
      </c>
      <c r="O62" s="49">
        <f t="shared" si="20"/>
        <v>0</v>
      </c>
      <c r="P62" s="49">
        <f t="shared" si="20"/>
        <v>0</v>
      </c>
      <c r="Q62" s="49">
        <f t="shared" si="20"/>
        <v>48000</v>
      </c>
      <c r="R62" s="49">
        <f t="shared" si="20"/>
        <v>0</v>
      </c>
      <c r="S62" s="49">
        <f t="shared" si="20"/>
        <v>0</v>
      </c>
      <c r="T62" s="49">
        <f t="shared" si="20"/>
        <v>0</v>
      </c>
      <c r="U62" s="61"/>
      <c r="V62" s="57">
        <f t="shared" si="11"/>
        <v>55000</v>
      </c>
      <c r="W62" s="56">
        <f>G62-V62</f>
        <v>0</v>
      </c>
    </row>
    <row r="63" spans="1:23" ht="15">
      <c r="A63" s="10"/>
      <c r="B63" s="9"/>
      <c r="C63" s="9" t="s">
        <v>73</v>
      </c>
      <c r="D63" s="9" t="s">
        <v>74</v>
      </c>
      <c r="E63" s="9">
        <v>5</v>
      </c>
      <c r="F63" s="14">
        <v>1400</v>
      </c>
      <c r="G63" s="14">
        <f>SUM(E63*F63)</f>
        <v>7000</v>
      </c>
      <c r="I63" s="48"/>
      <c r="J63" s="48"/>
      <c r="K63" s="48">
        <v>7000</v>
      </c>
      <c r="L63" s="48"/>
      <c r="M63" s="48"/>
      <c r="N63" s="48"/>
      <c r="O63" s="48"/>
      <c r="P63" s="48"/>
      <c r="Q63" s="48"/>
      <c r="R63" s="48"/>
      <c r="S63" s="48"/>
      <c r="T63" s="48"/>
      <c r="U63" s="62"/>
      <c r="V63" s="57">
        <f t="shared" si="11"/>
        <v>7000</v>
      </c>
      <c r="W63" s="56"/>
    </row>
    <row r="64" spans="3:23" ht="13.5" customHeight="1">
      <c r="C64" s="5" t="s">
        <v>75</v>
      </c>
      <c r="D64" s="5" t="s">
        <v>76</v>
      </c>
      <c r="E64" s="5">
        <v>40</v>
      </c>
      <c r="F64" s="13">
        <v>1200</v>
      </c>
      <c r="G64" s="13">
        <f>SUM(E64*F64)</f>
        <v>48000</v>
      </c>
      <c r="I64" s="48"/>
      <c r="J64" s="48"/>
      <c r="K64" s="48"/>
      <c r="L64" s="48"/>
      <c r="M64" s="48"/>
      <c r="N64" s="48"/>
      <c r="O64" s="48"/>
      <c r="P64" s="48"/>
      <c r="Q64" s="48">
        <v>48000</v>
      </c>
      <c r="R64" s="48"/>
      <c r="S64" s="48"/>
      <c r="T64" s="48"/>
      <c r="U64" s="62"/>
      <c r="V64" s="57">
        <f t="shared" si="11"/>
        <v>48000</v>
      </c>
      <c r="W64" s="56"/>
    </row>
    <row r="65" spans="9:23" ht="13.5" customHeight="1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62"/>
      <c r="V65" s="57">
        <f t="shared" si="11"/>
        <v>0</v>
      </c>
      <c r="W65" s="56"/>
    </row>
    <row r="66" spans="1:23" s="40" customFormat="1" ht="13.5" customHeight="1">
      <c r="A66" s="17"/>
      <c r="B66" s="16" t="s">
        <v>29</v>
      </c>
      <c r="C66" s="16"/>
      <c r="D66" s="16"/>
      <c r="E66" s="16"/>
      <c r="F66" s="18"/>
      <c r="G66" s="18">
        <f>SUM(G60,G62)</f>
        <v>481100</v>
      </c>
      <c r="I66" s="50">
        <f>SUM(I60,I62)</f>
        <v>0</v>
      </c>
      <c r="J66" s="50">
        <f aca="true" t="shared" si="21" ref="J66:T66">SUM(J60,J62)</f>
        <v>45000</v>
      </c>
      <c r="K66" s="50">
        <f t="shared" si="21"/>
        <v>78500</v>
      </c>
      <c r="L66" s="50">
        <f t="shared" si="21"/>
        <v>160000</v>
      </c>
      <c r="M66" s="50">
        <f t="shared" si="21"/>
        <v>80000</v>
      </c>
      <c r="N66" s="50">
        <f t="shared" si="21"/>
        <v>18000</v>
      </c>
      <c r="O66" s="50">
        <f t="shared" si="21"/>
        <v>48001</v>
      </c>
      <c r="P66" s="50">
        <f t="shared" si="21"/>
        <v>0</v>
      </c>
      <c r="Q66" s="50">
        <f t="shared" si="21"/>
        <v>52099</v>
      </c>
      <c r="R66" s="50">
        <f t="shared" si="21"/>
        <v>0</v>
      </c>
      <c r="S66" s="50">
        <f t="shared" si="21"/>
        <v>0</v>
      </c>
      <c r="T66" s="50">
        <f t="shared" si="21"/>
        <v>2500</v>
      </c>
      <c r="U66" s="61"/>
      <c r="V66" s="57">
        <f t="shared" si="11"/>
        <v>484100</v>
      </c>
      <c r="W66" s="56">
        <f>G66-V66</f>
        <v>-3000</v>
      </c>
    </row>
    <row r="67" spans="1:23" s="40" customFormat="1" ht="15">
      <c r="A67" s="8">
        <v>32</v>
      </c>
      <c r="B67" s="7" t="s">
        <v>21</v>
      </c>
      <c r="C67" s="23" t="s">
        <v>77</v>
      </c>
      <c r="D67" s="7"/>
      <c r="E67" s="7"/>
      <c r="F67" s="24">
        <v>0.37</v>
      </c>
      <c r="G67" s="12">
        <f>SUM(F67*G66)</f>
        <v>178007</v>
      </c>
      <c r="I67" s="49"/>
      <c r="J67" s="49"/>
      <c r="K67" s="49"/>
      <c r="L67" s="49"/>
      <c r="M67" s="49"/>
      <c r="N67" s="49"/>
      <c r="O67" s="49"/>
      <c r="P67" s="49"/>
      <c r="Q67" s="49">
        <v>179117</v>
      </c>
      <c r="R67" s="49"/>
      <c r="S67" s="49"/>
      <c r="T67" s="49"/>
      <c r="U67" s="61"/>
      <c r="V67" s="57">
        <f>SUM(I67:T67)</f>
        <v>179117</v>
      </c>
      <c r="W67" s="56">
        <f>G67-V67</f>
        <v>-1110</v>
      </c>
    </row>
    <row r="68" spans="1:23" s="40" customFormat="1" ht="15">
      <c r="A68" s="17"/>
      <c r="B68" s="16" t="s">
        <v>78</v>
      </c>
      <c r="C68" s="32"/>
      <c r="D68" s="16"/>
      <c r="E68" s="16"/>
      <c r="F68" s="33"/>
      <c r="G68" s="18">
        <f>SUM(G66:G67)</f>
        <v>659107</v>
      </c>
      <c r="I68" s="50">
        <f>SUM(I66,I67)</f>
        <v>0</v>
      </c>
      <c r="J68" s="50">
        <f aca="true" t="shared" si="22" ref="J68:T68">SUM(J66,J67)</f>
        <v>45000</v>
      </c>
      <c r="K68" s="50">
        <f t="shared" si="22"/>
        <v>78500</v>
      </c>
      <c r="L68" s="50">
        <f t="shared" si="22"/>
        <v>160000</v>
      </c>
      <c r="M68" s="50">
        <f t="shared" si="22"/>
        <v>80000</v>
      </c>
      <c r="N68" s="50">
        <f t="shared" si="22"/>
        <v>18000</v>
      </c>
      <c r="O68" s="50">
        <f t="shared" si="22"/>
        <v>48001</v>
      </c>
      <c r="P68" s="50">
        <f t="shared" si="22"/>
        <v>0</v>
      </c>
      <c r="Q68" s="50">
        <f t="shared" si="22"/>
        <v>231216</v>
      </c>
      <c r="R68" s="50">
        <f t="shared" si="22"/>
        <v>0</v>
      </c>
      <c r="S68" s="50">
        <f t="shared" si="22"/>
        <v>0</v>
      </c>
      <c r="T68" s="50">
        <f t="shared" si="22"/>
        <v>2500</v>
      </c>
      <c r="U68" s="61"/>
      <c r="V68" s="57">
        <f t="shared" si="11"/>
        <v>663217</v>
      </c>
      <c r="W68" s="56">
        <f>G68-V68</f>
        <v>-4110</v>
      </c>
    </row>
    <row r="69" spans="1:23" s="40" customFormat="1" ht="15">
      <c r="A69" s="8"/>
      <c r="B69" s="7" t="s">
        <v>22</v>
      </c>
      <c r="C69" s="23" t="s">
        <v>79</v>
      </c>
      <c r="D69" s="7"/>
      <c r="E69" s="7"/>
      <c r="F69" s="24">
        <v>0</v>
      </c>
      <c r="G69" s="34">
        <f>SUM(G68*F69)</f>
        <v>0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61"/>
      <c r="V69" s="57">
        <f t="shared" si="11"/>
        <v>0</v>
      </c>
      <c r="W69" s="56">
        <f>G69-V69</f>
        <v>0</v>
      </c>
    </row>
    <row r="70" spans="1:23" s="40" customFormat="1" ht="15">
      <c r="A70" s="17"/>
      <c r="B70" s="16" t="s">
        <v>80</v>
      </c>
      <c r="C70" s="16"/>
      <c r="D70" s="16"/>
      <c r="E70" s="16"/>
      <c r="F70" s="18"/>
      <c r="G70" s="18">
        <f>SUM(G68:G69)</f>
        <v>659107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61"/>
      <c r="V70" s="57">
        <f t="shared" si="11"/>
        <v>0</v>
      </c>
      <c r="W70" s="56">
        <f>G70-V70</f>
        <v>659107</v>
      </c>
    </row>
  </sheetData>
  <mergeCells count="8">
    <mergeCell ref="I6:T6"/>
    <mergeCell ref="V6:W6"/>
    <mergeCell ref="D1:D3"/>
    <mergeCell ref="A1:B1"/>
    <mergeCell ref="A2:B2"/>
    <mergeCell ref="A3:B3"/>
    <mergeCell ref="A4:B4"/>
    <mergeCell ref="A5:B5"/>
  </mergeCells>
  <conditionalFormatting sqref="W8">
    <cfRule type="cellIs" priority="23" dxfId="0" operator="equal">
      <formula>0</formula>
    </cfRule>
    <cfRule type="cellIs" priority="24" dxfId="20" operator="equal">
      <formula>0</formula>
    </cfRule>
  </conditionalFormatting>
  <conditionalFormatting sqref="W20">
    <cfRule type="cellIs" priority="21" dxfId="0" operator="equal">
      <formula>0</formula>
    </cfRule>
    <cfRule type="cellIs" priority="22" dxfId="0" operator="equal">
      <formula>" $-   "</formula>
    </cfRule>
  </conditionalFormatting>
  <conditionalFormatting sqref="W29">
    <cfRule type="cellIs" priority="18" dxfId="0" operator="equal">
      <formula>0</formula>
    </cfRule>
    <cfRule type="cellIs" priority="20" dxfId="0" operator="equal">
      <formula>0</formula>
    </cfRule>
  </conditionalFormatting>
  <conditionalFormatting sqref="W33">
    <cfRule type="cellIs" priority="17" dxfId="0" operator="equal">
      <formula>0</formula>
    </cfRule>
    <cfRule type="cellIs" priority="19" dxfId="0" operator="equal">
      <formula>0</formula>
    </cfRule>
  </conditionalFormatting>
  <conditionalFormatting sqref="W36">
    <cfRule type="cellIs" priority="16" dxfId="0" operator="equal">
      <formula>0</formula>
    </cfRule>
  </conditionalFormatting>
  <conditionalFormatting sqref="W39">
    <cfRule type="cellIs" priority="15" dxfId="0" operator="equal">
      <formula>0</formula>
    </cfRule>
  </conditionalFormatting>
  <conditionalFormatting sqref="W42">
    <cfRule type="cellIs" priority="14" dxfId="0" operator="equal">
      <formula>0</formula>
    </cfRule>
  </conditionalFormatting>
  <conditionalFormatting sqref="W43">
    <cfRule type="cellIs" priority="13" dxfId="0" operator="equal">
      <formula>0</formula>
    </cfRule>
  </conditionalFormatting>
  <conditionalFormatting sqref="W47">
    <cfRule type="cellIs" priority="12" dxfId="0" operator="equal">
      <formula>0</formula>
    </cfRule>
  </conditionalFormatting>
  <conditionalFormatting sqref="W51">
    <cfRule type="cellIs" priority="11" dxfId="0" operator="equal">
      <formula>0</formula>
    </cfRule>
  </conditionalFormatting>
  <conditionalFormatting sqref="W56">
    <cfRule type="cellIs" priority="10" dxfId="0" operator="equal">
      <formula>0</formula>
    </cfRule>
  </conditionalFormatting>
  <conditionalFormatting sqref="W60">
    <cfRule type="cellIs" priority="9" dxfId="0" operator="equal">
      <formula>0</formula>
    </cfRule>
  </conditionalFormatting>
  <conditionalFormatting sqref="W62">
    <cfRule type="cellIs" priority="8" dxfId="0" operator="equal">
      <formula>0</formula>
    </cfRule>
  </conditionalFormatting>
  <conditionalFormatting sqref="W66">
    <cfRule type="cellIs" priority="5" dxfId="0" operator="equal">
      <formula>0</formula>
    </cfRule>
  </conditionalFormatting>
  <conditionalFormatting sqref="W67">
    <cfRule type="cellIs" priority="4" dxfId="0" operator="equal">
      <formula>0</formula>
    </cfRule>
  </conditionalFormatting>
  <conditionalFormatting sqref="W68">
    <cfRule type="cellIs" priority="3" dxfId="0" operator="equal">
      <formula>0</formula>
    </cfRule>
  </conditionalFormatting>
  <conditionalFormatting sqref="W69">
    <cfRule type="cellIs" priority="2" dxfId="0" operator="equal">
      <formula>0</formula>
    </cfRule>
  </conditionalFormatting>
  <conditionalFormatting sqref="W70">
    <cfRule type="cellIs" priority="1" dxfId="0" operator="equal">
      <formula>0</formula>
    </cfRule>
  </conditionalFormatting>
  <dataValidations count="1">
    <dataValidation type="textLength" operator="lessThan" allowBlank="1" showInputMessage="1" showErrorMessage="1" promptTitle="Character limitation" prompt="This field must be less than 256 characters. " errorTitle="Character count" error="Short title must be less than 256 characters. " sqref="C2">
      <formula1>256</formula1>
    </dataValidation>
  </dataValidations>
  <printOptions/>
  <pageMargins left="0.7" right="0.7" top="0.75" bottom="0.75" header="0.3" footer="0.3"/>
  <pageSetup horizontalDpi="600" verticalDpi="600" orientation="landscape" scale="29" r:id="rId1"/>
  <headerFooter>
    <oddHeader xml:space="preserve">&amp;LFY25 Intramural Solicitation Budget and Obligation Plan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3146F-1DD5-460F-9B19-AEAB7F83D45C}">
  <dimension ref="A1:W70"/>
  <sheetViews>
    <sheetView tabSelected="1" workbookViewId="0" topLeftCell="A1">
      <selection activeCell="F20" sqref="F20"/>
    </sheetView>
  </sheetViews>
  <sheetFormatPr defaultColWidth="9.140625" defaultRowHeight="15"/>
  <cols>
    <col min="1" max="1" width="6.140625" style="6" customWidth="1"/>
    <col min="2" max="2" width="21.851562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8" width="1.7109375" style="9" customWidth="1"/>
    <col min="9" max="9" width="9.140625" style="9" customWidth="1"/>
    <col min="10" max="11" width="12.140625" style="9" bestFit="1" customWidth="1"/>
    <col min="12" max="12" width="13.28125" style="9" bestFit="1" customWidth="1"/>
    <col min="13" max="15" width="12.140625" style="9" bestFit="1" customWidth="1"/>
    <col min="16" max="16" width="9.140625" style="9" customWidth="1"/>
    <col min="17" max="17" width="13.28125" style="9" bestFit="1" customWidth="1"/>
    <col min="18" max="19" width="9.140625" style="9" customWidth="1"/>
    <col min="20" max="20" width="11.140625" style="9" bestFit="1" customWidth="1"/>
    <col min="21" max="21" width="1.1484375" style="58" customWidth="1"/>
    <col min="22" max="22" width="14.57421875" style="9" customWidth="1"/>
    <col min="23" max="23" width="17.140625" style="9" customWidth="1"/>
    <col min="24" max="16384" width="9.140625" style="9" customWidth="1"/>
  </cols>
  <sheetData>
    <row r="1" spans="1:7" ht="15">
      <c r="A1" s="106" t="s">
        <v>31</v>
      </c>
      <c r="B1" s="106"/>
      <c r="C1" s="72" t="str">
        <f>'2026 Lab Name A'!C1</f>
        <v>eBRAP log number</v>
      </c>
      <c r="D1" s="108" t="s">
        <v>81</v>
      </c>
      <c r="E1" s="44"/>
      <c r="F1" s="44"/>
      <c r="G1" s="45"/>
    </row>
    <row r="2" spans="1:7" ht="15">
      <c r="A2" s="106" t="s">
        <v>34</v>
      </c>
      <c r="B2" s="106"/>
      <c r="C2" s="72" t="str">
        <f>'2026 Lab Name A'!C2</f>
        <v>Short title</v>
      </c>
      <c r="D2" s="109"/>
      <c r="E2" s="75"/>
      <c r="F2" s="75"/>
      <c r="G2" s="75"/>
    </row>
    <row r="3" spans="1:7" ht="25.5">
      <c r="A3" s="106" t="s">
        <v>36</v>
      </c>
      <c r="B3" s="106"/>
      <c r="C3" s="78" t="s">
        <v>37</v>
      </c>
      <c r="D3" s="79" t="s">
        <v>82</v>
      </c>
      <c r="E3" s="75"/>
      <c r="F3" s="75"/>
      <c r="G3" s="75"/>
    </row>
    <row r="4" spans="1:7" ht="15">
      <c r="A4" s="106" t="s">
        <v>38</v>
      </c>
      <c r="B4" s="107"/>
      <c r="C4" s="63" t="s">
        <v>83</v>
      </c>
      <c r="D4" s="44" t="s">
        <v>40</v>
      </c>
      <c r="E4" s="75"/>
      <c r="F4" s="75"/>
      <c r="G4" s="75"/>
    </row>
    <row r="5" spans="1:7" ht="15">
      <c r="A5" s="106" t="s">
        <v>41</v>
      </c>
      <c r="B5" s="107"/>
      <c r="C5" s="63">
        <v>2026</v>
      </c>
      <c r="D5" s="75"/>
      <c r="E5" s="75"/>
      <c r="F5" s="75"/>
      <c r="G5" s="75"/>
    </row>
    <row r="6" spans="1:23" s="39" customFormat="1" ht="26.25" customHeight="1">
      <c r="A6" s="19" t="s">
        <v>5</v>
      </c>
      <c r="B6" s="20" t="s">
        <v>6</v>
      </c>
      <c r="C6" s="20"/>
      <c r="D6" s="20" t="s">
        <v>42</v>
      </c>
      <c r="E6" s="20" t="s">
        <v>43</v>
      </c>
      <c r="F6" s="21" t="s">
        <v>44</v>
      </c>
      <c r="G6" s="22" t="s">
        <v>10</v>
      </c>
      <c r="I6" s="102" t="s">
        <v>45</v>
      </c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59"/>
      <c r="V6" s="104" t="s">
        <v>46</v>
      </c>
      <c r="W6" s="105"/>
    </row>
    <row r="7" spans="9:22" ht="15">
      <c r="I7" s="47">
        <v>46296</v>
      </c>
      <c r="J7" s="47">
        <v>46327</v>
      </c>
      <c r="K7" s="47">
        <v>46357</v>
      </c>
      <c r="L7" s="47">
        <v>46023</v>
      </c>
      <c r="M7" s="47">
        <v>46054</v>
      </c>
      <c r="N7" s="47">
        <v>46082</v>
      </c>
      <c r="O7" s="47">
        <v>46113</v>
      </c>
      <c r="P7" s="47">
        <v>46143</v>
      </c>
      <c r="Q7" s="47">
        <v>46174</v>
      </c>
      <c r="R7" s="47">
        <v>46204</v>
      </c>
      <c r="S7" s="47">
        <v>46235</v>
      </c>
      <c r="T7" s="47">
        <v>46266</v>
      </c>
      <c r="U7" s="60"/>
      <c r="V7" s="10" t="s">
        <v>47</v>
      </c>
    </row>
    <row r="8" spans="1:23" s="40" customFormat="1" ht="15">
      <c r="A8" s="8">
        <v>11</v>
      </c>
      <c r="B8" s="7" t="s">
        <v>48</v>
      </c>
      <c r="C8" s="7" t="s">
        <v>49</v>
      </c>
      <c r="D8" s="7" t="s">
        <v>102</v>
      </c>
      <c r="E8" s="7">
        <f>SUM(E9:E19)</f>
        <v>1</v>
      </c>
      <c r="F8" s="7"/>
      <c r="G8" s="12">
        <f>SUM(G9:G19)</f>
        <v>100000</v>
      </c>
      <c r="I8" s="49">
        <f>SUM(I9:I19)</f>
        <v>0</v>
      </c>
      <c r="J8" s="49">
        <f aca="true" t="shared" si="0" ref="J8:T8">SUM(J9:J19)</f>
        <v>20000</v>
      </c>
      <c r="K8" s="49">
        <f t="shared" si="0"/>
        <v>20000</v>
      </c>
      <c r="L8" s="49">
        <f t="shared" si="0"/>
        <v>20000</v>
      </c>
      <c r="M8" s="49">
        <f t="shared" si="0"/>
        <v>20000</v>
      </c>
      <c r="N8" s="49">
        <f t="shared" si="0"/>
        <v>20000</v>
      </c>
      <c r="O8" s="49">
        <f t="shared" si="0"/>
        <v>0</v>
      </c>
      <c r="P8" s="49">
        <f t="shared" si="0"/>
        <v>0</v>
      </c>
      <c r="Q8" s="49">
        <f t="shared" si="0"/>
        <v>0</v>
      </c>
      <c r="R8" s="49">
        <f t="shared" si="0"/>
        <v>0</v>
      </c>
      <c r="S8" s="49">
        <f t="shared" si="0"/>
        <v>0</v>
      </c>
      <c r="T8" s="49">
        <f t="shared" si="0"/>
        <v>0</v>
      </c>
      <c r="U8" s="61"/>
      <c r="V8" s="56">
        <f aca="true" t="shared" si="1" ref="V8:V39">SUM(I8:T8)</f>
        <v>100000</v>
      </c>
      <c r="W8" s="56">
        <f>G8-V8</f>
        <v>0</v>
      </c>
    </row>
    <row r="9" spans="2:23" ht="12.75" customHeight="1">
      <c r="B9" s="11"/>
      <c r="C9" s="5" t="s">
        <v>50</v>
      </c>
      <c r="E9" s="5">
        <v>0.5</v>
      </c>
      <c r="F9" s="13">
        <v>100000</v>
      </c>
      <c r="G9" s="13">
        <f>SUM(E9*F9)</f>
        <v>50000</v>
      </c>
      <c r="I9" s="48"/>
      <c r="J9" s="48">
        <v>10000</v>
      </c>
      <c r="K9" s="48">
        <v>10000</v>
      </c>
      <c r="L9" s="48">
        <v>10000</v>
      </c>
      <c r="M9" s="48">
        <v>10000</v>
      </c>
      <c r="N9" s="48">
        <v>10000</v>
      </c>
      <c r="O9" s="48"/>
      <c r="P9" s="48"/>
      <c r="Q9" s="48"/>
      <c r="R9" s="48"/>
      <c r="S9" s="48"/>
      <c r="T9" s="48"/>
      <c r="U9" s="62"/>
      <c r="V9" s="56">
        <f t="shared" si="1"/>
        <v>50000</v>
      </c>
      <c r="W9" s="56"/>
    </row>
    <row r="10" spans="2:23" ht="15">
      <c r="B10" s="11"/>
      <c r="C10" s="5" t="s">
        <v>84</v>
      </c>
      <c r="E10" s="5">
        <v>0.5</v>
      </c>
      <c r="F10" s="13">
        <v>100000</v>
      </c>
      <c r="G10" s="13">
        <f aca="true" t="shared" si="2" ref="G10:G19">SUM(E10*F10)</f>
        <v>50000</v>
      </c>
      <c r="I10" s="48"/>
      <c r="J10" s="48">
        <v>10000</v>
      </c>
      <c r="K10" s="48">
        <v>10000</v>
      </c>
      <c r="L10" s="48">
        <v>10000</v>
      </c>
      <c r="M10" s="48">
        <v>10000</v>
      </c>
      <c r="N10" s="48">
        <v>10000</v>
      </c>
      <c r="O10" s="48"/>
      <c r="P10" s="48"/>
      <c r="Q10" s="48"/>
      <c r="R10" s="48"/>
      <c r="S10" s="48"/>
      <c r="T10" s="48"/>
      <c r="U10" s="62"/>
      <c r="V10" s="56">
        <f t="shared" si="1"/>
        <v>50000</v>
      </c>
      <c r="W10" s="56"/>
    </row>
    <row r="11" spans="2:23" ht="15">
      <c r="B11" s="11"/>
      <c r="G11" s="13">
        <f t="shared" si="2"/>
        <v>0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62"/>
      <c r="V11" s="56">
        <f t="shared" si="1"/>
        <v>0</v>
      </c>
      <c r="W11" s="56"/>
    </row>
    <row r="12" spans="2:23" ht="15">
      <c r="B12" s="11"/>
      <c r="G12" s="13">
        <f t="shared" si="2"/>
        <v>0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62"/>
      <c r="V12" s="56">
        <f t="shared" si="1"/>
        <v>0</v>
      </c>
      <c r="W12" s="56"/>
    </row>
    <row r="13" spans="2:23" ht="15">
      <c r="B13" s="11"/>
      <c r="G13" s="13">
        <f t="shared" si="2"/>
        <v>0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62"/>
      <c r="V13" s="56">
        <f t="shared" si="1"/>
        <v>0</v>
      </c>
      <c r="W13" s="56"/>
    </row>
    <row r="14" spans="2:23" ht="15">
      <c r="B14" s="11"/>
      <c r="G14" s="13">
        <f t="shared" si="2"/>
        <v>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62"/>
      <c r="V14" s="56">
        <f t="shared" si="1"/>
        <v>0</v>
      </c>
      <c r="W14" s="56"/>
    </row>
    <row r="15" spans="2:23" ht="15">
      <c r="B15" s="11"/>
      <c r="G15" s="13">
        <f t="shared" si="2"/>
        <v>0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62"/>
      <c r="V15" s="56">
        <f t="shared" si="1"/>
        <v>0</v>
      </c>
      <c r="W15" s="56"/>
    </row>
    <row r="16" spans="2:23" ht="15">
      <c r="B16" s="11"/>
      <c r="G16" s="13">
        <f t="shared" si="2"/>
        <v>0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62"/>
      <c r="V16" s="56">
        <f t="shared" si="1"/>
        <v>0</v>
      </c>
      <c r="W16" s="56"/>
    </row>
    <row r="17" spans="2:23" ht="15">
      <c r="B17" s="11"/>
      <c r="G17" s="13">
        <f t="shared" si="2"/>
        <v>0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62"/>
      <c r="V17" s="56">
        <f t="shared" si="1"/>
        <v>0</v>
      </c>
      <c r="W17" s="56"/>
    </row>
    <row r="18" spans="2:23" ht="15">
      <c r="B18" s="11"/>
      <c r="G18" s="13">
        <f t="shared" si="2"/>
        <v>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2"/>
      <c r="V18" s="56">
        <f t="shared" si="1"/>
        <v>0</v>
      </c>
      <c r="W18" s="56"/>
    </row>
    <row r="19" spans="2:23" ht="15">
      <c r="B19" s="11"/>
      <c r="G19" s="13">
        <f t="shared" si="2"/>
        <v>0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62"/>
      <c r="V19" s="56">
        <f t="shared" si="1"/>
        <v>0</v>
      </c>
      <c r="W19" s="56"/>
    </row>
    <row r="20" spans="1:23" s="40" customFormat="1" ht="15">
      <c r="A20" s="8">
        <v>11</v>
      </c>
      <c r="B20" s="7" t="s">
        <v>51</v>
      </c>
      <c r="C20" s="7" t="s">
        <v>49</v>
      </c>
      <c r="D20" s="7"/>
      <c r="E20" s="7">
        <f>SUM(E21:E28)</f>
        <v>0.3</v>
      </c>
      <c r="F20" s="12"/>
      <c r="G20" s="12">
        <f>SUM(G21:G28)</f>
        <v>0</v>
      </c>
      <c r="I20" s="49">
        <f>SUM(I21:I28)</f>
        <v>0</v>
      </c>
      <c r="J20" s="49">
        <f aca="true" t="shared" si="3" ref="J20:T20">SUM(J21:J28)</f>
        <v>0</v>
      </c>
      <c r="K20" s="49">
        <f t="shared" si="3"/>
        <v>0</v>
      </c>
      <c r="L20" s="49">
        <f t="shared" si="3"/>
        <v>0</v>
      </c>
      <c r="M20" s="49">
        <f t="shared" si="3"/>
        <v>0</v>
      </c>
      <c r="N20" s="49">
        <f t="shared" si="3"/>
        <v>0</v>
      </c>
      <c r="O20" s="49">
        <f t="shared" si="3"/>
        <v>0</v>
      </c>
      <c r="P20" s="49">
        <f t="shared" si="3"/>
        <v>0</v>
      </c>
      <c r="Q20" s="49">
        <f t="shared" si="3"/>
        <v>0</v>
      </c>
      <c r="R20" s="49">
        <f t="shared" si="3"/>
        <v>0</v>
      </c>
      <c r="S20" s="49">
        <f t="shared" si="3"/>
        <v>0</v>
      </c>
      <c r="T20" s="49">
        <f t="shared" si="3"/>
        <v>0</v>
      </c>
      <c r="U20" s="61"/>
      <c r="V20" s="56">
        <f t="shared" si="1"/>
        <v>0</v>
      </c>
      <c r="W20" s="56">
        <f>G20-V20</f>
        <v>0</v>
      </c>
    </row>
    <row r="21" spans="3:23" ht="15">
      <c r="C21" s="5" t="s">
        <v>52</v>
      </c>
      <c r="E21" s="5">
        <v>0.3</v>
      </c>
      <c r="F21" s="13">
        <v>0</v>
      </c>
      <c r="G21" s="13">
        <f>SUM(E21*F21)</f>
        <v>0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62"/>
      <c r="V21" s="56">
        <f t="shared" si="1"/>
        <v>0</v>
      </c>
      <c r="W21" s="56"/>
    </row>
    <row r="22" spans="7:23" ht="15">
      <c r="G22" s="13">
        <f aca="true" t="shared" si="4" ref="G22:G28">SUM(E22*F22)</f>
        <v>0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62"/>
      <c r="V22" s="57">
        <f t="shared" si="1"/>
        <v>0</v>
      </c>
      <c r="W22" s="56"/>
    </row>
    <row r="23" spans="7:23" ht="15">
      <c r="G23" s="13">
        <f t="shared" si="4"/>
        <v>0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62"/>
      <c r="V23" s="57">
        <f t="shared" si="1"/>
        <v>0</v>
      </c>
      <c r="W23" s="56"/>
    </row>
    <row r="24" spans="7:23" ht="15">
      <c r="G24" s="13">
        <f t="shared" si="4"/>
        <v>0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62"/>
      <c r="V24" s="57">
        <f t="shared" si="1"/>
        <v>0</v>
      </c>
      <c r="W24" s="56"/>
    </row>
    <row r="25" spans="7:23" ht="15">
      <c r="G25" s="13">
        <f t="shared" si="4"/>
        <v>0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62"/>
      <c r="V25" s="57">
        <f t="shared" si="1"/>
        <v>0</v>
      </c>
      <c r="W25" s="56"/>
    </row>
    <row r="26" spans="7:23" ht="15">
      <c r="G26" s="13">
        <f t="shared" si="4"/>
        <v>0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62"/>
      <c r="V26" s="57">
        <f t="shared" si="1"/>
        <v>0</v>
      </c>
      <c r="W26" s="56"/>
    </row>
    <row r="27" spans="7:23" ht="15">
      <c r="G27" s="13">
        <f t="shared" si="4"/>
        <v>0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62"/>
      <c r="V27" s="57">
        <f t="shared" si="1"/>
        <v>0</v>
      </c>
      <c r="W27" s="56"/>
    </row>
    <row r="28" spans="7:23" ht="15">
      <c r="G28" s="13">
        <f t="shared" si="4"/>
        <v>0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62"/>
      <c r="V28" s="57">
        <f t="shared" si="1"/>
        <v>0</v>
      </c>
      <c r="W28" s="56"/>
    </row>
    <row r="29" spans="1:23" s="40" customFormat="1" ht="15">
      <c r="A29" s="8">
        <v>21</v>
      </c>
      <c r="B29" s="7" t="s">
        <v>13</v>
      </c>
      <c r="C29" s="7"/>
      <c r="D29" s="7"/>
      <c r="E29" s="7"/>
      <c r="F29" s="12"/>
      <c r="G29" s="12">
        <f>SUM(G30:G32)</f>
        <v>15000</v>
      </c>
      <c r="I29" s="49">
        <f>SUM(I30:I32)</f>
        <v>0</v>
      </c>
      <c r="J29" s="49">
        <f aca="true" t="shared" si="5" ref="J29:T29">SUM(J30:J32)</f>
        <v>0</v>
      </c>
      <c r="K29" s="49">
        <f t="shared" si="5"/>
        <v>0</v>
      </c>
      <c r="L29" s="49">
        <f t="shared" si="5"/>
        <v>0</v>
      </c>
      <c r="M29" s="49">
        <f t="shared" si="5"/>
        <v>0</v>
      </c>
      <c r="N29" s="49">
        <f t="shared" si="5"/>
        <v>0</v>
      </c>
      <c r="O29" s="49">
        <f t="shared" si="5"/>
        <v>18000</v>
      </c>
      <c r="P29" s="49">
        <f t="shared" si="5"/>
        <v>0</v>
      </c>
      <c r="Q29" s="49">
        <f t="shared" si="5"/>
        <v>0</v>
      </c>
      <c r="R29" s="49">
        <f t="shared" si="5"/>
        <v>0</v>
      </c>
      <c r="S29" s="49">
        <f t="shared" si="5"/>
        <v>0</v>
      </c>
      <c r="T29" s="49">
        <f t="shared" si="5"/>
        <v>0</v>
      </c>
      <c r="U29" s="61"/>
      <c r="V29" s="57">
        <f t="shared" si="1"/>
        <v>18000</v>
      </c>
      <c r="W29" s="56">
        <f>G29-V29</f>
        <v>-3000</v>
      </c>
    </row>
    <row r="30" spans="3:23" ht="15">
      <c r="C30" s="5" t="s">
        <v>53</v>
      </c>
      <c r="D30" s="5" t="s">
        <v>54</v>
      </c>
      <c r="E30" s="5">
        <v>3</v>
      </c>
      <c r="F30" s="13">
        <v>3000</v>
      </c>
      <c r="G30" s="13">
        <f>F30*E30</f>
        <v>9000</v>
      </c>
      <c r="I30" s="48"/>
      <c r="J30" s="48"/>
      <c r="K30" s="48"/>
      <c r="L30" s="48"/>
      <c r="M30" s="48"/>
      <c r="N30" s="48"/>
      <c r="O30" s="48">
        <v>9000</v>
      </c>
      <c r="P30" s="48"/>
      <c r="Q30" s="48"/>
      <c r="R30" s="48"/>
      <c r="S30" s="48"/>
      <c r="T30" s="48"/>
      <c r="U30" s="62"/>
      <c r="V30" s="57">
        <f t="shared" si="1"/>
        <v>9000</v>
      </c>
      <c r="W30" s="56"/>
    </row>
    <row r="31" spans="3:23" ht="15">
      <c r="C31" s="5" t="s">
        <v>55</v>
      </c>
      <c r="D31" s="5" t="s">
        <v>56</v>
      </c>
      <c r="E31" s="5">
        <v>2</v>
      </c>
      <c r="F31" s="13">
        <v>3000</v>
      </c>
      <c r="G31" s="13">
        <f>F31*E31</f>
        <v>6000</v>
      </c>
      <c r="I31" s="48"/>
      <c r="J31" s="48"/>
      <c r="K31" s="48"/>
      <c r="L31" s="48"/>
      <c r="M31" s="48"/>
      <c r="N31" s="48"/>
      <c r="O31" s="48">
        <v>9000</v>
      </c>
      <c r="P31" s="48"/>
      <c r="Q31" s="48"/>
      <c r="R31" s="48"/>
      <c r="S31" s="48"/>
      <c r="T31" s="48"/>
      <c r="U31" s="62"/>
      <c r="V31" s="57">
        <f t="shared" si="1"/>
        <v>9000</v>
      </c>
      <c r="W31" s="56"/>
    </row>
    <row r="32" spans="7:23" ht="15">
      <c r="G32" s="13">
        <f>SUM(E32*F32)</f>
        <v>0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62"/>
      <c r="V32" s="57">
        <f t="shared" si="1"/>
        <v>0</v>
      </c>
      <c r="W32" s="56"/>
    </row>
    <row r="33" spans="1:23" s="40" customFormat="1" ht="15">
      <c r="A33" s="8">
        <v>22</v>
      </c>
      <c r="B33" s="7" t="s">
        <v>14</v>
      </c>
      <c r="C33" s="7"/>
      <c r="D33" s="7"/>
      <c r="E33" s="7"/>
      <c r="F33" s="12"/>
      <c r="G33" s="12">
        <f>SUM(G34:G35)</f>
        <v>2500</v>
      </c>
      <c r="I33" s="49">
        <f>SUM(I34:I35)</f>
        <v>0</v>
      </c>
      <c r="J33" s="49">
        <f aca="true" t="shared" si="6" ref="J33:T33">SUM(J34:J35)</f>
        <v>0</v>
      </c>
      <c r="K33" s="49">
        <f t="shared" si="6"/>
        <v>0</v>
      </c>
      <c r="L33" s="49">
        <f t="shared" si="6"/>
        <v>0</v>
      </c>
      <c r="M33" s="49">
        <f t="shared" si="6"/>
        <v>0</v>
      </c>
      <c r="N33" s="49">
        <f t="shared" si="6"/>
        <v>0</v>
      </c>
      <c r="O33" s="49">
        <f t="shared" si="6"/>
        <v>0</v>
      </c>
      <c r="P33" s="49">
        <f t="shared" si="6"/>
        <v>0</v>
      </c>
      <c r="Q33" s="49">
        <f t="shared" si="6"/>
        <v>0</v>
      </c>
      <c r="R33" s="49">
        <f t="shared" si="6"/>
        <v>0</v>
      </c>
      <c r="S33" s="49">
        <f t="shared" si="6"/>
        <v>0</v>
      </c>
      <c r="T33" s="49">
        <f t="shared" si="6"/>
        <v>2500</v>
      </c>
      <c r="U33" s="61"/>
      <c r="V33" s="57">
        <f t="shared" si="1"/>
        <v>2500</v>
      </c>
      <c r="W33" s="56">
        <f>G33-V33</f>
        <v>0</v>
      </c>
    </row>
    <row r="34" spans="1:23" ht="15">
      <c r="A34" s="10"/>
      <c r="B34" s="9"/>
      <c r="C34" s="9" t="s">
        <v>57</v>
      </c>
      <c r="D34" s="9" t="s">
        <v>58</v>
      </c>
      <c r="E34" s="9">
        <v>10</v>
      </c>
      <c r="F34" s="14">
        <v>250</v>
      </c>
      <c r="G34" s="14">
        <f>SUM(E34*F34)</f>
        <v>2500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>
        <v>2500</v>
      </c>
      <c r="U34" s="62"/>
      <c r="V34" s="57">
        <f t="shared" si="1"/>
        <v>2500</v>
      </c>
      <c r="W34" s="56"/>
    </row>
    <row r="35" spans="7:23" ht="15">
      <c r="G35" s="14">
        <f>SUM(E35*F35)</f>
        <v>0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62"/>
      <c r="V35" s="57">
        <f t="shared" si="1"/>
        <v>0</v>
      </c>
      <c r="W35" s="56"/>
    </row>
    <row r="36" spans="1:23" s="40" customFormat="1" ht="15">
      <c r="A36" s="8">
        <v>23</v>
      </c>
      <c r="B36" s="7" t="s">
        <v>15</v>
      </c>
      <c r="C36" s="7"/>
      <c r="D36" s="7"/>
      <c r="E36" s="7"/>
      <c r="F36" s="12"/>
      <c r="G36" s="12">
        <f>SUM(G37:G38)</f>
        <v>8000</v>
      </c>
      <c r="I36" s="49">
        <f>SUM(I37:I38)</f>
        <v>0</v>
      </c>
      <c r="J36" s="49">
        <f aca="true" t="shared" si="7" ref="J36:T36">SUM(J37:J38)</f>
        <v>0</v>
      </c>
      <c r="K36" s="49">
        <f t="shared" si="7"/>
        <v>0</v>
      </c>
      <c r="L36" s="49">
        <f t="shared" si="7"/>
        <v>0</v>
      </c>
      <c r="M36" s="49">
        <f t="shared" si="7"/>
        <v>0</v>
      </c>
      <c r="N36" s="49">
        <f t="shared" si="7"/>
        <v>8000</v>
      </c>
      <c r="O36" s="49">
        <f t="shared" si="7"/>
        <v>0</v>
      </c>
      <c r="P36" s="49">
        <f t="shared" si="7"/>
        <v>0</v>
      </c>
      <c r="Q36" s="49">
        <f t="shared" si="7"/>
        <v>0</v>
      </c>
      <c r="R36" s="49">
        <f t="shared" si="7"/>
        <v>0</v>
      </c>
      <c r="S36" s="49">
        <f t="shared" si="7"/>
        <v>0</v>
      </c>
      <c r="T36" s="49">
        <f t="shared" si="7"/>
        <v>0</v>
      </c>
      <c r="U36" s="61"/>
      <c r="V36" s="57">
        <f t="shared" si="1"/>
        <v>8000</v>
      </c>
      <c r="W36" s="56">
        <f>G36-V36</f>
        <v>0</v>
      </c>
    </row>
    <row r="37" spans="3:23" ht="15">
      <c r="C37" s="5" t="s">
        <v>59</v>
      </c>
      <c r="D37" s="5" t="s">
        <v>60</v>
      </c>
      <c r="E37" s="5">
        <v>1</v>
      </c>
      <c r="F37" s="13">
        <v>8000</v>
      </c>
      <c r="G37" s="13">
        <f>SUM(E37*F37)</f>
        <v>8000</v>
      </c>
      <c r="I37" s="48"/>
      <c r="J37" s="48"/>
      <c r="K37" s="48"/>
      <c r="L37" s="48"/>
      <c r="M37" s="48"/>
      <c r="N37" s="48">
        <v>8000</v>
      </c>
      <c r="O37" s="48"/>
      <c r="P37" s="48"/>
      <c r="Q37" s="48"/>
      <c r="R37" s="48"/>
      <c r="S37" s="48"/>
      <c r="T37" s="48"/>
      <c r="U37" s="62"/>
      <c r="V37" s="57">
        <f t="shared" si="1"/>
        <v>8000</v>
      </c>
      <c r="W37" s="56"/>
    </row>
    <row r="38" spans="7:23" ht="15">
      <c r="G38" s="13">
        <f>SUM(E38*F38)</f>
        <v>0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62"/>
      <c r="V38" s="57">
        <f t="shared" si="1"/>
        <v>0</v>
      </c>
      <c r="W38" s="56"/>
    </row>
    <row r="39" spans="1:23" s="40" customFormat="1" ht="15">
      <c r="A39" s="8">
        <v>24</v>
      </c>
      <c r="B39" s="7" t="s">
        <v>16</v>
      </c>
      <c r="C39" s="7"/>
      <c r="D39" s="7"/>
      <c r="E39" s="7"/>
      <c r="F39" s="12"/>
      <c r="G39" s="12">
        <f>SUM(G40:G41)</f>
        <v>5000</v>
      </c>
      <c r="I39" s="49">
        <f>SUM(I40:I41)</f>
        <v>0</v>
      </c>
      <c r="J39" s="49">
        <f aca="true" t="shared" si="8" ref="J39:T39">SUM(J40:J41)</f>
        <v>0</v>
      </c>
      <c r="K39" s="49">
        <f t="shared" si="8"/>
        <v>2500</v>
      </c>
      <c r="L39" s="49">
        <f t="shared" si="8"/>
        <v>0</v>
      </c>
      <c r="M39" s="49">
        <f t="shared" si="8"/>
        <v>0</v>
      </c>
      <c r="N39" s="49">
        <f t="shared" si="8"/>
        <v>0</v>
      </c>
      <c r="O39" s="49">
        <f t="shared" si="8"/>
        <v>0</v>
      </c>
      <c r="P39" s="49">
        <f t="shared" si="8"/>
        <v>0</v>
      </c>
      <c r="Q39" s="49">
        <f t="shared" si="8"/>
        <v>2500</v>
      </c>
      <c r="R39" s="49">
        <f t="shared" si="8"/>
        <v>0</v>
      </c>
      <c r="S39" s="49">
        <f t="shared" si="8"/>
        <v>0</v>
      </c>
      <c r="T39" s="49">
        <f t="shared" si="8"/>
        <v>0</v>
      </c>
      <c r="U39" s="61"/>
      <c r="V39" s="57">
        <f t="shared" si="1"/>
        <v>5000</v>
      </c>
      <c r="W39" s="56">
        <f>G39-V39</f>
        <v>0</v>
      </c>
    </row>
    <row r="40" spans="3:23" ht="15">
      <c r="C40" s="5" t="s">
        <v>61</v>
      </c>
      <c r="D40" s="5" t="s">
        <v>62</v>
      </c>
      <c r="E40" s="5">
        <v>2</v>
      </c>
      <c r="F40" s="13">
        <v>2500</v>
      </c>
      <c r="G40" s="13">
        <f>SUM(E40*F40)</f>
        <v>5000</v>
      </c>
      <c r="I40" s="48"/>
      <c r="J40" s="48"/>
      <c r="K40" s="48">
        <v>2500</v>
      </c>
      <c r="L40" s="48"/>
      <c r="M40" s="48"/>
      <c r="N40" s="48"/>
      <c r="O40" s="48"/>
      <c r="P40" s="48"/>
      <c r="Q40" s="48">
        <v>2500</v>
      </c>
      <c r="R40" s="48"/>
      <c r="S40" s="48"/>
      <c r="T40" s="48"/>
      <c r="U40" s="62"/>
      <c r="V40" s="57">
        <f aca="true" t="shared" si="9" ref="V40:V70">SUM(I40:T40)</f>
        <v>5000</v>
      </c>
      <c r="W40" s="56"/>
    </row>
    <row r="41" spans="7:23" ht="15">
      <c r="G41" s="13">
        <f>SUM(E41*F41)</f>
        <v>0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62"/>
      <c r="V41" s="57">
        <f t="shared" si="9"/>
        <v>0</v>
      </c>
      <c r="W41" s="56"/>
    </row>
    <row r="42" spans="1:23" s="40" customFormat="1" ht="15">
      <c r="A42" s="8">
        <v>25</v>
      </c>
      <c r="B42" s="7" t="s">
        <v>17</v>
      </c>
      <c r="C42" s="7"/>
      <c r="D42" s="7"/>
      <c r="E42" s="7"/>
      <c r="F42" s="12"/>
      <c r="G42" s="12">
        <f>SUM(G43,G47)</f>
        <v>245000</v>
      </c>
      <c r="I42" s="49">
        <f>SUM(I43,I47)</f>
        <v>0</v>
      </c>
      <c r="J42" s="49">
        <f aca="true" t="shared" si="10" ref="J42:T42">SUM(J43,J47)</f>
        <v>35000</v>
      </c>
      <c r="K42" s="49">
        <f t="shared" si="10"/>
        <v>59000</v>
      </c>
      <c r="L42" s="49">
        <f t="shared" si="10"/>
        <v>0</v>
      </c>
      <c r="M42" s="49">
        <f t="shared" si="10"/>
        <v>70000</v>
      </c>
      <c r="N42" s="49">
        <f t="shared" si="10"/>
        <v>80000</v>
      </c>
      <c r="O42" s="49">
        <f t="shared" si="10"/>
        <v>0</v>
      </c>
      <c r="P42" s="49">
        <f t="shared" si="10"/>
        <v>0</v>
      </c>
      <c r="Q42" s="49">
        <f t="shared" si="10"/>
        <v>1000</v>
      </c>
      <c r="R42" s="49">
        <f t="shared" si="10"/>
        <v>0</v>
      </c>
      <c r="S42" s="49">
        <f t="shared" si="10"/>
        <v>0</v>
      </c>
      <c r="T42" s="49">
        <f t="shared" si="10"/>
        <v>0</v>
      </c>
      <c r="U42" s="61"/>
      <c r="V42" s="57">
        <f t="shared" si="9"/>
        <v>245000</v>
      </c>
      <c r="W42" s="56">
        <f>G42-V42</f>
        <v>0</v>
      </c>
    </row>
    <row r="43" spans="1:23" s="40" customFormat="1" ht="15">
      <c r="A43" s="51">
        <v>25</v>
      </c>
      <c r="B43" s="52" t="s">
        <v>63</v>
      </c>
      <c r="C43" s="53"/>
      <c r="D43" s="53"/>
      <c r="E43" s="53">
        <f>SUM(E44:E46)</f>
        <v>3</v>
      </c>
      <c r="F43" s="54"/>
      <c r="G43" s="54">
        <f>SUM(G44:G46)</f>
        <v>210000</v>
      </c>
      <c r="I43" s="55">
        <f>SUM(I44:I46)</f>
        <v>0</v>
      </c>
      <c r="J43" s="55">
        <f aca="true" t="shared" si="11" ref="J43:T43">SUM(J44:J46)</f>
        <v>0</v>
      </c>
      <c r="K43" s="55">
        <f t="shared" si="11"/>
        <v>59000</v>
      </c>
      <c r="L43" s="55">
        <f t="shared" si="11"/>
        <v>0</v>
      </c>
      <c r="M43" s="55">
        <f t="shared" si="11"/>
        <v>70000</v>
      </c>
      <c r="N43" s="55">
        <f t="shared" si="11"/>
        <v>80000</v>
      </c>
      <c r="O43" s="55">
        <f t="shared" si="11"/>
        <v>0</v>
      </c>
      <c r="P43" s="55">
        <f t="shared" si="11"/>
        <v>0</v>
      </c>
      <c r="Q43" s="55">
        <v>1000</v>
      </c>
      <c r="R43" s="55">
        <f t="shared" si="11"/>
        <v>0</v>
      </c>
      <c r="S43" s="55">
        <f t="shared" si="11"/>
        <v>0</v>
      </c>
      <c r="T43" s="55">
        <f t="shared" si="11"/>
        <v>0</v>
      </c>
      <c r="U43" s="61"/>
      <c r="V43" s="57">
        <f t="shared" si="9"/>
        <v>210000</v>
      </c>
      <c r="W43" s="56">
        <f>G43-V43</f>
        <v>0</v>
      </c>
    </row>
    <row r="44" spans="3:23" ht="15">
      <c r="C44" s="43" t="s">
        <v>64</v>
      </c>
      <c r="D44" s="5" t="s">
        <v>85</v>
      </c>
      <c r="E44" s="5">
        <v>1</v>
      </c>
      <c r="F44" s="13">
        <v>60000</v>
      </c>
      <c r="G44" s="13">
        <f>SUM(E44*F44)</f>
        <v>60000</v>
      </c>
      <c r="I44" s="48"/>
      <c r="J44" s="48"/>
      <c r="K44" s="48">
        <v>59000</v>
      </c>
      <c r="L44" s="48"/>
      <c r="M44" s="48"/>
      <c r="N44" s="48"/>
      <c r="O44" s="48"/>
      <c r="P44" s="48"/>
      <c r="Q44" s="48"/>
      <c r="R44" s="48"/>
      <c r="S44" s="48"/>
      <c r="T44" s="48"/>
      <c r="U44" s="62"/>
      <c r="V44" s="57">
        <f t="shared" si="9"/>
        <v>59000</v>
      </c>
      <c r="W44" s="56"/>
    </row>
    <row r="45" spans="3:23" ht="15">
      <c r="C45" s="43" t="s">
        <v>64</v>
      </c>
      <c r="D45" s="5" t="s">
        <v>86</v>
      </c>
      <c r="E45" s="5">
        <v>1</v>
      </c>
      <c r="F45" s="13">
        <v>70000</v>
      </c>
      <c r="G45" s="13">
        <f>SUM(E45*F45)</f>
        <v>70000</v>
      </c>
      <c r="I45" s="48"/>
      <c r="J45" s="48"/>
      <c r="K45" s="48"/>
      <c r="L45" s="48"/>
      <c r="M45" s="48">
        <v>70000</v>
      </c>
      <c r="N45" s="48"/>
      <c r="O45" s="48"/>
      <c r="P45" s="48"/>
      <c r="Q45" s="48"/>
      <c r="R45" s="48"/>
      <c r="S45" s="48"/>
      <c r="T45" s="48"/>
      <c r="U45" s="62"/>
      <c r="V45" s="57">
        <f t="shared" si="9"/>
        <v>70000</v>
      </c>
      <c r="W45" s="56"/>
    </row>
    <row r="46" spans="5:23" ht="15">
      <c r="E46" s="5">
        <v>1</v>
      </c>
      <c r="F46" s="13">
        <v>80000</v>
      </c>
      <c r="G46" s="13">
        <f>SUM(E46*F46)</f>
        <v>80000</v>
      </c>
      <c r="I46" s="48"/>
      <c r="J46" s="48"/>
      <c r="K46" s="48"/>
      <c r="L46" s="48"/>
      <c r="M46" s="48"/>
      <c r="N46" s="48">
        <v>80000</v>
      </c>
      <c r="O46" s="48"/>
      <c r="P46" s="48"/>
      <c r="Q46" s="48"/>
      <c r="R46" s="48"/>
      <c r="S46" s="48"/>
      <c r="T46" s="48"/>
      <c r="U46" s="62"/>
      <c r="V46" s="57">
        <f t="shared" si="9"/>
        <v>80000</v>
      </c>
      <c r="W46" s="56"/>
    </row>
    <row r="47" spans="1:23" s="40" customFormat="1" ht="15">
      <c r="A47" s="51">
        <v>25</v>
      </c>
      <c r="B47" s="52" t="s">
        <v>66</v>
      </c>
      <c r="C47" s="53"/>
      <c r="D47" s="53"/>
      <c r="E47" s="53"/>
      <c r="F47" s="54"/>
      <c r="G47" s="54">
        <f>SUM(G48:G50)</f>
        <v>35000</v>
      </c>
      <c r="I47" s="55">
        <f>SUM(I48:I50)</f>
        <v>0</v>
      </c>
      <c r="J47" s="55">
        <f aca="true" t="shared" si="12" ref="J47:T47">SUM(J48:J50)</f>
        <v>35000</v>
      </c>
      <c r="K47" s="55">
        <f t="shared" si="12"/>
        <v>0</v>
      </c>
      <c r="L47" s="55">
        <f t="shared" si="12"/>
        <v>0</v>
      </c>
      <c r="M47" s="55">
        <f t="shared" si="12"/>
        <v>0</v>
      </c>
      <c r="N47" s="55">
        <f t="shared" si="12"/>
        <v>0</v>
      </c>
      <c r="O47" s="55">
        <f t="shared" si="12"/>
        <v>0</v>
      </c>
      <c r="P47" s="55">
        <f t="shared" si="12"/>
        <v>0</v>
      </c>
      <c r="Q47" s="55">
        <f t="shared" si="12"/>
        <v>0</v>
      </c>
      <c r="R47" s="55">
        <f t="shared" si="12"/>
        <v>0</v>
      </c>
      <c r="S47" s="55">
        <f t="shared" si="12"/>
        <v>0</v>
      </c>
      <c r="T47" s="55">
        <f t="shared" si="12"/>
        <v>0</v>
      </c>
      <c r="U47" s="61"/>
      <c r="V47" s="57">
        <f t="shared" si="9"/>
        <v>35000</v>
      </c>
      <c r="W47" s="56">
        <f>G47-V47</f>
        <v>0</v>
      </c>
    </row>
    <row r="48" spans="3:23" ht="15">
      <c r="C48" s="5" t="s">
        <v>67</v>
      </c>
      <c r="E48" s="5">
        <v>1</v>
      </c>
      <c r="F48" s="13">
        <v>35000</v>
      </c>
      <c r="G48" s="13">
        <f>SUM(E48*F48)</f>
        <v>35000</v>
      </c>
      <c r="I48" s="48"/>
      <c r="J48" s="48">
        <v>35000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62"/>
      <c r="V48" s="57">
        <f t="shared" si="9"/>
        <v>35000</v>
      </c>
      <c r="W48" s="56"/>
    </row>
    <row r="49" spans="7:23" ht="15">
      <c r="G49" s="13">
        <f aca="true" t="shared" si="13" ref="G49:G50">SUM(E49*F49)</f>
        <v>0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62"/>
      <c r="V49" s="57">
        <f t="shared" si="9"/>
        <v>0</v>
      </c>
      <c r="W49" s="56"/>
    </row>
    <row r="50" spans="7:23" ht="15">
      <c r="G50" s="13">
        <f t="shared" si="13"/>
        <v>0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62"/>
      <c r="V50" s="57">
        <f t="shared" si="9"/>
        <v>0</v>
      </c>
      <c r="W50" s="56"/>
    </row>
    <row r="51" spans="1:23" s="40" customFormat="1" ht="15">
      <c r="A51" s="8">
        <v>26</v>
      </c>
      <c r="B51" s="7" t="s">
        <v>68</v>
      </c>
      <c r="C51" s="7"/>
      <c r="D51" s="7"/>
      <c r="E51" s="7"/>
      <c r="F51" s="12"/>
      <c r="G51" s="12">
        <f>SUM(G52:G55)</f>
        <v>60600</v>
      </c>
      <c r="I51" s="49">
        <f>SUM(I52:I55)</f>
        <v>0</v>
      </c>
      <c r="J51" s="49">
        <f aca="true" t="shared" si="14" ref="J51:T51">SUM(J52:J55)</f>
        <v>0</v>
      </c>
      <c r="K51" s="49">
        <f t="shared" si="14"/>
        <v>0</v>
      </c>
      <c r="L51" s="49">
        <f t="shared" si="14"/>
        <v>30000</v>
      </c>
      <c r="M51" s="49">
        <f t="shared" si="14"/>
        <v>0</v>
      </c>
      <c r="N51" s="49">
        <f t="shared" si="14"/>
        <v>0</v>
      </c>
      <c r="O51" s="49">
        <f t="shared" si="14"/>
        <v>30001</v>
      </c>
      <c r="P51" s="49">
        <f t="shared" si="14"/>
        <v>0</v>
      </c>
      <c r="Q51" s="49">
        <f t="shared" si="14"/>
        <v>599</v>
      </c>
      <c r="R51" s="49">
        <f t="shared" si="14"/>
        <v>0</v>
      </c>
      <c r="S51" s="49">
        <f t="shared" si="14"/>
        <v>0</v>
      </c>
      <c r="T51" s="49">
        <f t="shared" si="14"/>
        <v>0</v>
      </c>
      <c r="U51" s="61"/>
      <c r="V51" s="57">
        <f t="shared" si="9"/>
        <v>60600</v>
      </c>
      <c r="W51" s="56">
        <f>G51-V51</f>
        <v>0</v>
      </c>
    </row>
    <row r="52" spans="3:23" ht="15">
      <c r="C52" s="5" t="s">
        <v>69</v>
      </c>
      <c r="E52" s="5">
        <v>1</v>
      </c>
      <c r="F52" s="13">
        <v>40000</v>
      </c>
      <c r="G52" s="13">
        <f>SUM(E52*F52)</f>
        <v>40000</v>
      </c>
      <c r="I52" s="48"/>
      <c r="J52" s="48"/>
      <c r="K52" s="48"/>
      <c r="L52" s="48">
        <v>20000</v>
      </c>
      <c r="M52" s="48"/>
      <c r="N52" s="48"/>
      <c r="O52" s="48">
        <v>20001</v>
      </c>
      <c r="P52" s="48"/>
      <c r="Q52" s="48">
        <v>599</v>
      </c>
      <c r="R52" s="48"/>
      <c r="S52" s="48"/>
      <c r="T52" s="48"/>
      <c r="U52" s="62"/>
      <c r="V52" s="57">
        <f t="shared" si="9"/>
        <v>40600</v>
      </c>
      <c r="W52" s="56"/>
    </row>
    <row r="53" spans="3:23" ht="15">
      <c r="C53" s="5" t="s">
        <v>18</v>
      </c>
      <c r="E53" s="5">
        <v>1</v>
      </c>
      <c r="F53" s="13">
        <v>20000</v>
      </c>
      <c r="G53" s="13">
        <f>SUM(E53*F53)</f>
        <v>20000</v>
      </c>
      <c r="I53" s="48"/>
      <c r="J53" s="48"/>
      <c r="K53" s="48"/>
      <c r="L53" s="48">
        <v>10000</v>
      </c>
      <c r="M53" s="48"/>
      <c r="N53" s="48"/>
      <c r="O53" s="48">
        <v>10000</v>
      </c>
      <c r="P53" s="48"/>
      <c r="Q53" s="48"/>
      <c r="R53" s="48"/>
      <c r="S53" s="48"/>
      <c r="T53" s="48"/>
      <c r="U53" s="62"/>
      <c r="V53" s="57">
        <f t="shared" si="9"/>
        <v>20000</v>
      </c>
      <c r="W53" s="56"/>
    </row>
    <row r="54" spans="3:23" ht="15">
      <c r="C54" s="5" t="s">
        <v>70</v>
      </c>
      <c r="E54" s="5">
        <v>40</v>
      </c>
      <c r="F54" s="13">
        <v>15</v>
      </c>
      <c r="G54" s="13">
        <f>SUM(E54*F54)</f>
        <v>600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62"/>
      <c r="V54" s="57">
        <f t="shared" si="9"/>
        <v>0</v>
      </c>
      <c r="W54" s="56"/>
    </row>
    <row r="55" spans="7:23" ht="15">
      <c r="G55" s="13">
        <f>SUM(E55*F55)</f>
        <v>0</v>
      </c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62"/>
      <c r="V55" s="57">
        <f t="shared" si="9"/>
        <v>0</v>
      </c>
      <c r="W55" s="56"/>
    </row>
    <row r="56" spans="1:23" s="40" customFormat="1" ht="15">
      <c r="A56" s="8">
        <v>31</v>
      </c>
      <c r="B56" s="7" t="s">
        <v>19</v>
      </c>
      <c r="C56" s="7"/>
      <c r="D56" s="7"/>
      <c r="E56" s="7"/>
      <c r="F56" s="12"/>
      <c r="G56" s="12">
        <f>SUM(G57:G59)</f>
        <v>120000</v>
      </c>
      <c r="I56" s="49">
        <f>SUM(I57:I59)</f>
        <v>0</v>
      </c>
      <c r="J56" s="49">
        <f aca="true" t="shared" si="15" ref="J56:T56">SUM(J57:J59)</f>
        <v>0</v>
      </c>
      <c r="K56" s="49">
        <f t="shared" si="15"/>
        <v>0</v>
      </c>
      <c r="L56" s="49">
        <f t="shared" si="15"/>
        <v>120000</v>
      </c>
      <c r="M56" s="49">
        <f t="shared" si="15"/>
        <v>0</v>
      </c>
      <c r="N56" s="49">
        <f t="shared" si="15"/>
        <v>0</v>
      </c>
      <c r="O56" s="49">
        <f t="shared" si="15"/>
        <v>0</v>
      </c>
      <c r="P56" s="49">
        <f t="shared" si="15"/>
        <v>0</v>
      </c>
      <c r="Q56" s="49">
        <f t="shared" si="15"/>
        <v>0</v>
      </c>
      <c r="R56" s="49">
        <f t="shared" si="15"/>
        <v>0</v>
      </c>
      <c r="S56" s="49">
        <f t="shared" si="15"/>
        <v>0</v>
      </c>
      <c r="T56" s="49">
        <f t="shared" si="15"/>
        <v>0</v>
      </c>
      <c r="U56" s="61"/>
      <c r="V56" s="57">
        <f t="shared" si="9"/>
        <v>120000</v>
      </c>
      <c r="W56" s="56">
        <f>G56-V56</f>
        <v>0</v>
      </c>
    </row>
    <row r="57" spans="3:23" ht="15">
      <c r="C57" s="5" t="s">
        <v>71</v>
      </c>
      <c r="E57" s="5">
        <v>1</v>
      </c>
      <c r="F57" s="13">
        <v>120000</v>
      </c>
      <c r="G57" s="13">
        <f>SUM(E57*F57)</f>
        <v>120000</v>
      </c>
      <c r="I57" s="48"/>
      <c r="J57" s="48"/>
      <c r="K57" s="48"/>
      <c r="L57" s="48">
        <v>120000</v>
      </c>
      <c r="M57" s="48"/>
      <c r="N57" s="48"/>
      <c r="O57" s="48"/>
      <c r="P57" s="48"/>
      <c r="Q57" s="48"/>
      <c r="R57" s="48"/>
      <c r="S57" s="48"/>
      <c r="T57" s="48"/>
      <c r="U57" s="62"/>
      <c r="V57" s="57">
        <f t="shared" si="9"/>
        <v>120000</v>
      </c>
      <c r="W57" s="56"/>
    </row>
    <row r="58" spans="7:23" ht="15">
      <c r="G58" s="13">
        <f aca="true" t="shared" si="16" ref="G58:G59">SUM(E58*F58)</f>
        <v>0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62"/>
      <c r="V58" s="57">
        <f t="shared" si="9"/>
        <v>0</v>
      </c>
      <c r="W58" s="56"/>
    </row>
    <row r="59" spans="7:23" ht="15">
      <c r="G59" s="13">
        <f t="shared" si="16"/>
        <v>0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62"/>
      <c r="V59" s="57">
        <f t="shared" si="9"/>
        <v>0</v>
      </c>
      <c r="W59" s="56"/>
    </row>
    <row r="60" spans="1:23" s="40" customFormat="1" ht="15">
      <c r="A60" s="17"/>
      <c r="B60" s="16" t="s">
        <v>72</v>
      </c>
      <c r="C60" s="16"/>
      <c r="D60" s="16"/>
      <c r="E60" s="16"/>
      <c r="F60" s="18"/>
      <c r="G60" s="18">
        <f>SUM(G8,G29,G33,G36,G39,G42,G51,G56)</f>
        <v>556100</v>
      </c>
      <c r="I60" s="50">
        <f>SUM(I8,I20,I29,I33,I36,I39,I42,I51,I56)</f>
        <v>0</v>
      </c>
      <c r="J60" s="50">
        <f aca="true" t="shared" si="17" ref="J60:T60">SUM(J8,J20,J29,J33,J36,J39,J42,J51,J56)</f>
        <v>55000</v>
      </c>
      <c r="K60" s="50">
        <f t="shared" si="17"/>
        <v>81500</v>
      </c>
      <c r="L60" s="50">
        <f t="shared" si="17"/>
        <v>170000</v>
      </c>
      <c r="M60" s="50">
        <f t="shared" si="17"/>
        <v>90000</v>
      </c>
      <c r="N60" s="50">
        <f t="shared" si="17"/>
        <v>108000</v>
      </c>
      <c r="O60" s="50">
        <f t="shared" si="17"/>
        <v>48001</v>
      </c>
      <c r="P60" s="50">
        <f t="shared" si="17"/>
        <v>0</v>
      </c>
      <c r="Q60" s="50">
        <f t="shared" si="17"/>
        <v>4099</v>
      </c>
      <c r="R60" s="50">
        <f t="shared" si="17"/>
        <v>0</v>
      </c>
      <c r="S60" s="50">
        <f t="shared" si="17"/>
        <v>0</v>
      </c>
      <c r="T60" s="50">
        <f t="shared" si="17"/>
        <v>2500</v>
      </c>
      <c r="U60" s="61"/>
      <c r="V60" s="57">
        <f t="shared" si="9"/>
        <v>559100</v>
      </c>
      <c r="W60" s="56">
        <f>G60-V60</f>
        <v>-3000</v>
      </c>
    </row>
    <row r="61" spans="9:23" ht="13.5" customHeight="1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62"/>
      <c r="V61" s="57">
        <f t="shared" si="9"/>
        <v>0</v>
      </c>
      <c r="W61" s="56"/>
    </row>
    <row r="62" spans="1:23" s="40" customFormat="1" ht="15">
      <c r="A62" s="8"/>
      <c r="B62" s="7" t="s">
        <v>20</v>
      </c>
      <c r="C62" s="7"/>
      <c r="D62" s="7"/>
      <c r="E62" s="7"/>
      <c r="F62" s="12"/>
      <c r="G62" s="12">
        <f>SUM(G63:G65)</f>
        <v>55000</v>
      </c>
      <c r="I62" s="49">
        <f>SUM(I63:I65)</f>
        <v>0</v>
      </c>
      <c r="J62" s="49">
        <f aca="true" t="shared" si="18" ref="J62:T62">SUM(J63:J65)</f>
        <v>0</v>
      </c>
      <c r="K62" s="49">
        <f t="shared" si="18"/>
        <v>7000</v>
      </c>
      <c r="L62" s="49">
        <f t="shared" si="18"/>
        <v>0</v>
      </c>
      <c r="M62" s="49">
        <f t="shared" si="18"/>
        <v>0</v>
      </c>
      <c r="N62" s="49">
        <f t="shared" si="18"/>
        <v>0</v>
      </c>
      <c r="O62" s="49">
        <f t="shared" si="18"/>
        <v>0</v>
      </c>
      <c r="P62" s="49">
        <f t="shared" si="18"/>
        <v>0</v>
      </c>
      <c r="Q62" s="49">
        <f t="shared" si="18"/>
        <v>48000</v>
      </c>
      <c r="R62" s="49">
        <f t="shared" si="18"/>
        <v>0</v>
      </c>
      <c r="S62" s="49">
        <f t="shared" si="18"/>
        <v>0</v>
      </c>
      <c r="T62" s="49">
        <f t="shared" si="18"/>
        <v>0</v>
      </c>
      <c r="U62" s="61"/>
      <c r="V62" s="57">
        <f t="shared" si="9"/>
        <v>55000</v>
      </c>
      <c r="W62" s="56">
        <f>G62-V62</f>
        <v>0</v>
      </c>
    </row>
    <row r="63" spans="1:23" ht="15">
      <c r="A63" s="10"/>
      <c r="B63" s="9"/>
      <c r="C63" s="9" t="s">
        <v>73</v>
      </c>
      <c r="D63" s="9" t="s">
        <v>74</v>
      </c>
      <c r="E63" s="9">
        <v>5</v>
      </c>
      <c r="F63" s="14">
        <v>1400</v>
      </c>
      <c r="G63" s="14">
        <f>SUM(E63*F63)</f>
        <v>7000</v>
      </c>
      <c r="I63" s="48"/>
      <c r="J63" s="48"/>
      <c r="K63" s="48">
        <v>7000</v>
      </c>
      <c r="L63" s="48"/>
      <c r="M63" s="48"/>
      <c r="N63" s="48"/>
      <c r="O63" s="48"/>
      <c r="P63" s="48"/>
      <c r="Q63" s="48"/>
      <c r="R63" s="48"/>
      <c r="S63" s="48"/>
      <c r="T63" s="48"/>
      <c r="U63" s="62"/>
      <c r="V63" s="57">
        <f t="shared" si="9"/>
        <v>7000</v>
      </c>
      <c r="W63" s="56"/>
    </row>
    <row r="64" spans="3:23" ht="13.5" customHeight="1">
      <c r="C64" s="5" t="s">
        <v>75</v>
      </c>
      <c r="D64" s="5" t="s">
        <v>76</v>
      </c>
      <c r="E64" s="5">
        <v>40</v>
      </c>
      <c r="F64" s="13">
        <v>1200</v>
      </c>
      <c r="G64" s="13">
        <f>SUM(E64*F64)</f>
        <v>48000</v>
      </c>
      <c r="I64" s="48"/>
      <c r="J64" s="48"/>
      <c r="K64" s="48"/>
      <c r="L64" s="48"/>
      <c r="M64" s="48"/>
      <c r="N64" s="48"/>
      <c r="O64" s="48"/>
      <c r="P64" s="48"/>
      <c r="Q64" s="48">
        <v>48000</v>
      </c>
      <c r="R64" s="48"/>
      <c r="S64" s="48"/>
      <c r="T64" s="48"/>
      <c r="U64" s="62"/>
      <c r="V64" s="57">
        <f t="shared" si="9"/>
        <v>48000</v>
      </c>
      <c r="W64" s="56"/>
    </row>
    <row r="65" spans="9:23" ht="13.5" customHeight="1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62"/>
      <c r="V65" s="57">
        <f t="shared" si="9"/>
        <v>0</v>
      </c>
      <c r="W65" s="56"/>
    </row>
    <row r="66" spans="1:23" s="40" customFormat="1" ht="13.5" customHeight="1">
      <c r="A66" s="17"/>
      <c r="B66" s="16" t="s">
        <v>29</v>
      </c>
      <c r="C66" s="16"/>
      <c r="D66" s="16"/>
      <c r="E66" s="16"/>
      <c r="F66" s="18"/>
      <c r="G66" s="18">
        <f>SUM(G60,G62)</f>
        <v>611100</v>
      </c>
      <c r="I66" s="50">
        <f>SUM(I60,I62)</f>
        <v>0</v>
      </c>
      <c r="J66" s="50">
        <f aca="true" t="shared" si="19" ref="J66:T66">SUM(J60,J62)</f>
        <v>55000</v>
      </c>
      <c r="K66" s="50">
        <f t="shared" si="19"/>
        <v>88500</v>
      </c>
      <c r="L66" s="50">
        <f t="shared" si="19"/>
        <v>170000</v>
      </c>
      <c r="M66" s="50">
        <f t="shared" si="19"/>
        <v>90000</v>
      </c>
      <c r="N66" s="50">
        <f t="shared" si="19"/>
        <v>108000</v>
      </c>
      <c r="O66" s="50">
        <f t="shared" si="19"/>
        <v>48001</v>
      </c>
      <c r="P66" s="50">
        <f t="shared" si="19"/>
        <v>0</v>
      </c>
      <c r="Q66" s="50">
        <f t="shared" si="19"/>
        <v>52099</v>
      </c>
      <c r="R66" s="50">
        <f t="shared" si="19"/>
        <v>0</v>
      </c>
      <c r="S66" s="50">
        <f t="shared" si="19"/>
        <v>0</v>
      </c>
      <c r="T66" s="50">
        <f t="shared" si="19"/>
        <v>2500</v>
      </c>
      <c r="U66" s="61"/>
      <c r="V66" s="57">
        <f t="shared" si="9"/>
        <v>614100</v>
      </c>
      <c r="W66" s="56">
        <f>G66-V66</f>
        <v>-3000</v>
      </c>
    </row>
    <row r="67" spans="1:23" s="40" customFormat="1" ht="15">
      <c r="A67" s="8">
        <v>32</v>
      </c>
      <c r="B67" s="7" t="s">
        <v>21</v>
      </c>
      <c r="C67" s="23" t="s">
        <v>87</v>
      </c>
      <c r="D67" s="7"/>
      <c r="E67" s="7"/>
      <c r="F67" s="24">
        <v>0.42</v>
      </c>
      <c r="G67" s="12">
        <f>SUM(F67*G66)</f>
        <v>256662</v>
      </c>
      <c r="I67" s="49"/>
      <c r="J67" s="49"/>
      <c r="K67" s="49"/>
      <c r="L67" s="49"/>
      <c r="M67" s="49"/>
      <c r="N67" s="49"/>
      <c r="O67" s="49"/>
      <c r="P67" s="49"/>
      <c r="Q67" s="49">
        <v>257922</v>
      </c>
      <c r="R67" s="49"/>
      <c r="S67" s="49"/>
      <c r="T67" s="49"/>
      <c r="U67" s="61"/>
      <c r="V67" s="57">
        <f t="shared" si="9"/>
        <v>257922</v>
      </c>
      <c r="W67" s="56">
        <f>G67-V67</f>
        <v>-1260</v>
      </c>
    </row>
    <row r="68" spans="1:23" s="40" customFormat="1" ht="15">
      <c r="A68" s="17"/>
      <c r="B68" s="16" t="s">
        <v>78</v>
      </c>
      <c r="C68" s="32"/>
      <c r="D68" s="16"/>
      <c r="E68" s="16"/>
      <c r="F68" s="33"/>
      <c r="G68" s="18">
        <f>SUM(G66:G67)</f>
        <v>867762</v>
      </c>
      <c r="I68" s="50">
        <f>SUM(I66,I67)</f>
        <v>0</v>
      </c>
      <c r="J68" s="50">
        <f aca="true" t="shared" si="20" ref="J68:T68">SUM(J66,J67)</f>
        <v>55000</v>
      </c>
      <c r="K68" s="50">
        <f t="shared" si="20"/>
        <v>88500</v>
      </c>
      <c r="L68" s="50">
        <f t="shared" si="20"/>
        <v>170000</v>
      </c>
      <c r="M68" s="50">
        <f t="shared" si="20"/>
        <v>90000</v>
      </c>
      <c r="N68" s="50">
        <f t="shared" si="20"/>
        <v>108000</v>
      </c>
      <c r="O68" s="50">
        <f t="shared" si="20"/>
        <v>48001</v>
      </c>
      <c r="P68" s="50">
        <f t="shared" si="20"/>
        <v>0</v>
      </c>
      <c r="Q68" s="50">
        <f t="shared" si="20"/>
        <v>310021</v>
      </c>
      <c r="R68" s="50">
        <f t="shared" si="20"/>
        <v>0</v>
      </c>
      <c r="S68" s="50">
        <f t="shared" si="20"/>
        <v>0</v>
      </c>
      <c r="T68" s="50">
        <f t="shared" si="20"/>
        <v>2500</v>
      </c>
      <c r="U68" s="61"/>
      <c r="V68" s="57">
        <f t="shared" si="9"/>
        <v>872022</v>
      </c>
      <c r="W68" s="56">
        <f>G68-V68</f>
        <v>-4260</v>
      </c>
    </row>
    <row r="69" spans="1:23" s="40" customFormat="1" ht="15">
      <c r="A69" s="8"/>
      <c r="B69" s="7" t="s">
        <v>22</v>
      </c>
      <c r="C69" s="23" t="s">
        <v>79</v>
      </c>
      <c r="D69" s="7"/>
      <c r="E69" s="7"/>
      <c r="F69" s="24">
        <v>0</v>
      </c>
      <c r="G69" s="34">
        <f>SUM(G68*F69)</f>
        <v>0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61"/>
      <c r="V69" s="57">
        <f t="shared" si="9"/>
        <v>0</v>
      </c>
      <c r="W69" s="56">
        <f>G69-V69</f>
        <v>0</v>
      </c>
    </row>
    <row r="70" spans="1:23" s="40" customFormat="1" ht="15">
      <c r="A70" s="17"/>
      <c r="B70" s="16" t="s">
        <v>80</v>
      </c>
      <c r="C70" s="16"/>
      <c r="D70" s="16"/>
      <c r="E70" s="16"/>
      <c r="F70" s="18"/>
      <c r="G70" s="18">
        <f>SUM(G68:G69)</f>
        <v>867762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61"/>
      <c r="V70" s="57">
        <f t="shared" si="9"/>
        <v>0</v>
      </c>
      <c r="W70" s="56">
        <f>G70-V70</f>
        <v>867762</v>
      </c>
    </row>
  </sheetData>
  <mergeCells count="8">
    <mergeCell ref="I6:T6"/>
    <mergeCell ref="V6:W6"/>
    <mergeCell ref="A1:B1"/>
    <mergeCell ref="A2:B2"/>
    <mergeCell ref="A3:B3"/>
    <mergeCell ref="A4:B4"/>
    <mergeCell ref="A5:B5"/>
    <mergeCell ref="D1:D2"/>
  </mergeCells>
  <conditionalFormatting sqref="W8">
    <cfRule type="cellIs" priority="21" dxfId="0" operator="equal">
      <formula>0</formula>
    </cfRule>
    <cfRule type="cellIs" priority="22" dxfId="20" operator="equal">
      <formula>0</formula>
    </cfRule>
  </conditionalFormatting>
  <conditionalFormatting sqref="W20">
    <cfRule type="cellIs" priority="19" dxfId="0" operator="equal">
      <formula>0</formula>
    </cfRule>
    <cfRule type="cellIs" priority="20" dxfId="0" operator="equal">
      <formula>" $-   "</formula>
    </cfRule>
  </conditionalFormatting>
  <conditionalFormatting sqref="W29">
    <cfRule type="cellIs" priority="16" dxfId="0" operator="equal">
      <formula>0</formula>
    </cfRule>
    <cfRule type="cellIs" priority="18" dxfId="0" operator="equal">
      <formula>0</formula>
    </cfRule>
  </conditionalFormatting>
  <conditionalFormatting sqref="W33">
    <cfRule type="cellIs" priority="15" dxfId="0" operator="equal">
      <formula>0</formula>
    </cfRule>
    <cfRule type="cellIs" priority="17" dxfId="0" operator="equal">
      <formula>0</formula>
    </cfRule>
  </conditionalFormatting>
  <conditionalFormatting sqref="W36">
    <cfRule type="cellIs" priority="14" dxfId="0" operator="equal">
      <formula>0</formula>
    </cfRule>
  </conditionalFormatting>
  <conditionalFormatting sqref="W39">
    <cfRule type="cellIs" priority="13" dxfId="0" operator="equal">
      <formula>0</formula>
    </cfRule>
  </conditionalFormatting>
  <conditionalFormatting sqref="W42">
    <cfRule type="cellIs" priority="12" dxfId="0" operator="equal">
      <formula>0</formula>
    </cfRule>
  </conditionalFormatting>
  <conditionalFormatting sqref="W43">
    <cfRule type="cellIs" priority="11" dxfId="0" operator="equal">
      <formula>0</formula>
    </cfRule>
  </conditionalFormatting>
  <conditionalFormatting sqref="W47">
    <cfRule type="cellIs" priority="10" dxfId="0" operator="equal">
      <formula>0</formula>
    </cfRule>
  </conditionalFormatting>
  <conditionalFormatting sqref="W51">
    <cfRule type="cellIs" priority="9" dxfId="0" operator="equal">
      <formula>0</formula>
    </cfRule>
  </conditionalFormatting>
  <conditionalFormatting sqref="W56">
    <cfRule type="cellIs" priority="8" dxfId="0" operator="equal">
      <formula>0</formula>
    </cfRule>
  </conditionalFormatting>
  <conditionalFormatting sqref="W60">
    <cfRule type="cellIs" priority="7" dxfId="0" operator="equal">
      <formula>0</formula>
    </cfRule>
  </conditionalFormatting>
  <conditionalFormatting sqref="W62">
    <cfRule type="cellIs" priority="6" dxfId="0" operator="equal">
      <formula>0</formula>
    </cfRule>
  </conditionalFormatting>
  <conditionalFormatting sqref="W66">
    <cfRule type="cellIs" priority="5" dxfId="0" operator="equal">
      <formula>0</formula>
    </cfRule>
  </conditionalFormatting>
  <conditionalFormatting sqref="W67">
    <cfRule type="cellIs" priority="4" dxfId="0" operator="equal">
      <formula>0</formula>
    </cfRule>
  </conditionalFormatting>
  <conditionalFormatting sqref="W68">
    <cfRule type="cellIs" priority="3" dxfId="0" operator="equal">
      <formula>0</formula>
    </cfRule>
  </conditionalFormatting>
  <conditionalFormatting sqref="W69">
    <cfRule type="cellIs" priority="2" dxfId="0" operator="equal">
      <formula>0</formula>
    </cfRule>
  </conditionalFormatting>
  <conditionalFormatting sqref="W70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  <ignoredErrors>
    <ignoredError sqref="G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1"/>
  <sheetViews>
    <sheetView workbookViewId="0" topLeftCell="A1">
      <selection activeCell="G31" sqref="G31"/>
    </sheetView>
  </sheetViews>
  <sheetFormatPr defaultColWidth="9.140625" defaultRowHeight="15"/>
  <cols>
    <col min="1" max="1" width="6.140625" style="6" customWidth="1"/>
    <col min="2" max="2" width="21.851562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9.57421875" style="13" customWidth="1"/>
    <col min="8" max="8" width="3.57421875" style="9" customWidth="1"/>
    <col min="9" max="9" width="9.140625" style="9" customWidth="1"/>
    <col min="10" max="11" width="12.140625" style="9" bestFit="1" customWidth="1"/>
    <col min="12" max="12" width="13.28125" style="9" bestFit="1" customWidth="1"/>
    <col min="13" max="15" width="12.140625" style="9" bestFit="1" customWidth="1"/>
    <col min="16" max="16" width="11.421875" style="9" bestFit="1" customWidth="1"/>
    <col min="17" max="17" width="13.28125" style="9" bestFit="1" customWidth="1"/>
    <col min="18" max="19" width="9.140625" style="9" customWidth="1"/>
    <col min="20" max="20" width="11.140625" style="9" bestFit="1" customWidth="1"/>
    <col min="21" max="21" width="1.1484375" style="58" customWidth="1"/>
    <col min="22" max="22" width="14.57421875" style="9" customWidth="1"/>
    <col min="23" max="23" width="17.140625" style="9" customWidth="1"/>
    <col min="24" max="16384" width="9.140625" style="9" customWidth="1"/>
  </cols>
  <sheetData>
    <row r="1" spans="1:7" ht="15">
      <c r="A1" s="36" t="s">
        <v>88</v>
      </c>
      <c r="B1" s="35"/>
      <c r="C1" s="36"/>
      <c r="D1" s="35"/>
      <c r="E1" s="35"/>
      <c r="F1" s="37"/>
      <c r="G1" s="38"/>
    </row>
    <row r="2" spans="1:7" ht="15">
      <c r="A2" s="110" t="s">
        <v>31</v>
      </c>
      <c r="B2" s="110"/>
      <c r="C2" s="44" t="str">
        <f>'2026 Lab Name A'!C1</f>
        <v>eBRAP log number</v>
      </c>
      <c r="D2" s="112" t="s">
        <v>89</v>
      </c>
      <c r="E2" s="44"/>
      <c r="F2" s="44"/>
      <c r="G2" s="45"/>
    </row>
    <row r="3" spans="1:7" ht="15">
      <c r="A3" s="110" t="s">
        <v>34</v>
      </c>
      <c r="B3" s="110"/>
      <c r="C3" s="44" t="str">
        <f>'2026 Lab Name A'!C2</f>
        <v>Short title</v>
      </c>
      <c r="D3" s="113"/>
      <c r="E3" s="44"/>
      <c r="F3" s="44"/>
      <c r="G3" s="45"/>
    </row>
    <row r="4" spans="1:7" ht="25.5">
      <c r="A4" s="110" t="s">
        <v>90</v>
      </c>
      <c r="B4" s="110"/>
      <c r="C4" s="80" t="s">
        <v>91</v>
      </c>
      <c r="D4" s="81" t="s">
        <v>92</v>
      </c>
      <c r="E4" s="44"/>
      <c r="F4" s="44"/>
      <c r="G4" s="45"/>
    </row>
    <row r="5" spans="1:7" ht="15">
      <c r="A5" s="110" t="s">
        <v>93</v>
      </c>
      <c r="B5" s="111"/>
      <c r="C5" s="44" t="s">
        <v>94</v>
      </c>
      <c r="D5" s="44"/>
      <c r="E5" s="44"/>
      <c r="F5" s="44"/>
      <c r="G5" s="45"/>
    </row>
    <row r="6" spans="1:7" ht="15">
      <c r="A6" s="106" t="s">
        <v>41</v>
      </c>
      <c r="B6" s="107"/>
      <c r="C6" s="63">
        <v>2026</v>
      </c>
      <c r="D6" s="41"/>
      <c r="E6" s="41"/>
      <c r="F6" s="41"/>
      <c r="G6" s="42"/>
    </row>
    <row r="7" spans="1:25" s="39" customFormat="1" ht="25.5">
      <c r="A7" s="19" t="s">
        <v>5</v>
      </c>
      <c r="B7" s="20" t="s">
        <v>6</v>
      </c>
      <c r="C7" s="20" t="s">
        <v>95</v>
      </c>
      <c r="D7" s="20" t="s">
        <v>42</v>
      </c>
      <c r="E7" s="20" t="s">
        <v>43</v>
      </c>
      <c r="F7" s="21" t="s">
        <v>44</v>
      </c>
      <c r="G7" s="22" t="s">
        <v>10</v>
      </c>
      <c r="I7" s="102" t="s">
        <v>45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59"/>
      <c r="V7" s="104" t="s">
        <v>46</v>
      </c>
      <c r="W7" s="105"/>
      <c r="X7" s="9"/>
      <c r="Y7" s="9"/>
    </row>
    <row r="8" spans="9:25" ht="15">
      <c r="I8" s="47">
        <v>46296</v>
      </c>
      <c r="J8" s="47">
        <v>46327</v>
      </c>
      <c r="K8" s="47">
        <v>46357</v>
      </c>
      <c r="L8" s="47">
        <v>46388</v>
      </c>
      <c r="M8" s="47">
        <v>46419</v>
      </c>
      <c r="N8" s="47">
        <v>46447</v>
      </c>
      <c r="O8" s="47">
        <v>46478</v>
      </c>
      <c r="P8" s="47">
        <v>46508</v>
      </c>
      <c r="Q8" s="47">
        <v>46539</v>
      </c>
      <c r="R8" s="47">
        <v>46569</v>
      </c>
      <c r="S8" s="47">
        <v>46600</v>
      </c>
      <c r="T8" s="47">
        <v>46631</v>
      </c>
      <c r="U8" s="60"/>
      <c r="V8" s="10" t="s">
        <v>47</v>
      </c>
      <c r="X8" s="39"/>
      <c r="Y8" s="39"/>
    </row>
    <row r="9" spans="1:25" s="40" customFormat="1" ht="15">
      <c r="A9" s="8">
        <v>11</v>
      </c>
      <c r="B9" s="7" t="s">
        <v>48</v>
      </c>
      <c r="C9" s="7"/>
      <c r="D9" s="7"/>
      <c r="E9" s="7">
        <f>SUM(E10:E19)</f>
        <v>0.5</v>
      </c>
      <c r="F9" s="7"/>
      <c r="G9" s="12">
        <f aca="true" t="shared" si="0" ref="G9">SUM(G10:G19)</f>
        <v>50000</v>
      </c>
      <c r="I9" s="49">
        <f aca="true" t="shared" si="1" ref="I9:T9">SUM(I10:I19)</f>
        <v>0</v>
      </c>
      <c r="J9" s="49">
        <f t="shared" si="1"/>
        <v>10000</v>
      </c>
      <c r="K9" s="49">
        <f t="shared" si="1"/>
        <v>10000</v>
      </c>
      <c r="L9" s="49">
        <f t="shared" si="1"/>
        <v>10000</v>
      </c>
      <c r="M9" s="49">
        <f t="shared" si="1"/>
        <v>10000</v>
      </c>
      <c r="N9" s="49">
        <f t="shared" si="1"/>
        <v>10000</v>
      </c>
      <c r="O9" s="49">
        <f t="shared" si="1"/>
        <v>0</v>
      </c>
      <c r="P9" s="49">
        <f t="shared" si="1"/>
        <v>0</v>
      </c>
      <c r="Q9" s="49">
        <f t="shared" si="1"/>
        <v>0</v>
      </c>
      <c r="R9" s="49">
        <f t="shared" si="1"/>
        <v>0</v>
      </c>
      <c r="S9" s="49">
        <f t="shared" si="1"/>
        <v>0</v>
      </c>
      <c r="T9" s="49">
        <f t="shared" si="1"/>
        <v>0</v>
      </c>
      <c r="U9" s="61"/>
      <c r="V9" s="56">
        <f aca="true" t="shared" si="2" ref="V9:V39">SUM(I9:T9)</f>
        <v>50000</v>
      </c>
      <c r="W9" s="56">
        <f>G9-V9</f>
        <v>0</v>
      </c>
      <c r="X9" s="9"/>
      <c r="Y9" s="9"/>
    </row>
    <row r="10" spans="2:25" ht="15">
      <c r="B10" s="11"/>
      <c r="C10" s="5" t="s">
        <v>50</v>
      </c>
      <c r="E10" s="5">
        <v>0.5</v>
      </c>
      <c r="F10" s="13">
        <v>100000</v>
      </c>
      <c r="G10" s="13">
        <f>SUM(E10*F10)</f>
        <v>50000</v>
      </c>
      <c r="I10" s="48"/>
      <c r="J10" s="48">
        <v>10000</v>
      </c>
      <c r="K10" s="48">
        <v>10000</v>
      </c>
      <c r="L10" s="48">
        <v>10000</v>
      </c>
      <c r="M10" s="48">
        <v>10000</v>
      </c>
      <c r="N10" s="48">
        <v>10000</v>
      </c>
      <c r="O10" s="48"/>
      <c r="P10" s="48"/>
      <c r="Q10" s="48"/>
      <c r="R10" s="48"/>
      <c r="S10" s="48"/>
      <c r="T10" s="48"/>
      <c r="U10" s="62"/>
      <c r="V10" s="56">
        <f t="shared" si="2"/>
        <v>50000</v>
      </c>
      <c r="W10" s="56"/>
      <c r="X10" s="40"/>
      <c r="Y10" s="40"/>
    </row>
    <row r="11" spans="2:23" ht="15">
      <c r="B11" s="11"/>
      <c r="G11" s="13">
        <f aca="true" t="shared" si="3" ref="G11:G17">SUM(E11*F11)</f>
        <v>0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62"/>
      <c r="V11" s="56">
        <f t="shared" si="2"/>
        <v>0</v>
      </c>
      <c r="W11" s="56"/>
    </row>
    <row r="12" spans="2:23" ht="15">
      <c r="B12" s="11"/>
      <c r="G12" s="13">
        <f t="shared" si="3"/>
        <v>0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62"/>
      <c r="V12" s="56">
        <f t="shared" si="2"/>
        <v>0</v>
      </c>
      <c r="W12" s="56"/>
    </row>
    <row r="13" spans="2:23" ht="15">
      <c r="B13" s="11"/>
      <c r="G13" s="13">
        <f t="shared" si="3"/>
        <v>0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62"/>
      <c r="V13" s="56">
        <f t="shared" si="2"/>
        <v>0</v>
      </c>
      <c r="W13" s="56"/>
    </row>
    <row r="14" spans="2:23" ht="15">
      <c r="B14" s="11"/>
      <c r="G14" s="13">
        <f t="shared" si="3"/>
        <v>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62"/>
      <c r="V14" s="56">
        <f t="shared" si="2"/>
        <v>0</v>
      </c>
      <c r="W14" s="56"/>
    </row>
    <row r="15" spans="2:23" ht="15">
      <c r="B15" s="11"/>
      <c r="G15" s="13">
        <f t="shared" si="3"/>
        <v>0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62"/>
      <c r="V15" s="56">
        <f t="shared" si="2"/>
        <v>0</v>
      </c>
      <c r="W15" s="56"/>
    </row>
    <row r="16" spans="2:23" ht="15">
      <c r="B16" s="11"/>
      <c r="G16" s="13">
        <f t="shared" si="3"/>
        <v>0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62"/>
      <c r="V16" s="56">
        <f t="shared" si="2"/>
        <v>0</v>
      </c>
      <c r="W16" s="56"/>
    </row>
    <row r="17" spans="2:23" ht="15">
      <c r="B17" s="11"/>
      <c r="G17" s="13">
        <f t="shared" si="3"/>
        <v>0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62"/>
      <c r="V17" s="56">
        <f t="shared" si="2"/>
        <v>0</v>
      </c>
      <c r="W17" s="56"/>
    </row>
    <row r="18" spans="2:23" ht="15">
      <c r="B18" s="11"/>
      <c r="G18" s="13">
        <f aca="true" t="shared" si="4" ref="G18:G19">SUM(E18*F18)</f>
        <v>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2"/>
      <c r="V18" s="56">
        <f t="shared" si="2"/>
        <v>0</v>
      </c>
      <c r="W18" s="56"/>
    </row>
    <row r="19" spans="2:23" ht="15">
      <c r="B19" s="11"/>
      <c r="G19" s="13">
        <f t="shared" si="4"/>
        <v>0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62"/>
      <c r="V19" s="56">
        <f t="shared" si="2"/>
        <v>0</v>
      </c>
      <c r="W19" s="56"/>
    </row>
    <row r="20" spans="1:25" s="40" customFormat="1" ht="15">
      <c r="A20" s="8">
        <v>11</v>
      </c>
      <c r="B20" s="7" t="s">
        <v>51</v>
      </c>
      <c r="C20" s="7"/>
      <c r="D20" s="7"/>
      <c r="E20" s="7">
        <f>SUM(E21:E28)</f>
        <v>0</v>
      </c>
      <c r="F20" s="12"/>
      <c r="G20" s="12"/>
      <c r="I20" s="49">
        <f>SUM(I21:I28)</f>
        <v>0</v>
      </c>
      <c r="J20" s="49">
        <f aca="true" t="shared" si="5" ref="J20:T20">SUM(J21:J28)</f>
        <v>0</v>
      </c>
      <c r="K20" s="49">
        <f t="shared" si="5"/>
        <v>0</v>
      </c>
      <c r="L20" s="49">
        <f t="shared" si="5"/>
        <v>0</v>
      </c>
      <c r="M20" s="49">
        <f t="shared" si="5"/>
        <v>0</v>
      </c>
      <c r="N20" s="49">
        <f t="shared" si="5"/>
        <v>0</v>
      </c>
      <c r="O20" s="49">
        <f t="shared" si="5"/>
        <v>0</v>
      </c>
      <c r="P20" s="49">
        <f t="shared" si="5"/>
        <v>0</v>
      </c>
      <c r="Q20" s="49">
        <f t="shared" si="5"/>
        <v>0</v>
      </c>
      <c r="R20" s="49">
        <f t="shared" si="5"/>
        <v>0</v>
      </c>
      <c r="S20" s="49">
        <f t="shared" si="5"/>
        <v>0</v>
      </c>
      <c r="T20" s="49">
        <f t="shared" si="5"/>
        <v>0</v>
      </c>
      <c r="U20" s="61"/>
      <c r="V20" s="56">
        <f t="shared" si="2"/>
        <v>0</v>
      </c>
      <c r="W20" s="56">
        <f>G20-V20</f>
        <v>0</v>
      </c>
      <c r="Y20" s="9"/>
    </row>
    <row r="21" spans="7:25" ht="15">
      <c r="G21" s="13">
        <f>SUM(E21*F21)</f>
        <v>0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62"/>
      <c r="V21" s="56">
        <f t="shared" si="2"/>
        <v>0</v>
      </c>
      <c r="W21" s="56"/>
      <c r="Y21" s="40"/>
    </row>
    <row r="22" spans="7:23" ht="15">
      <c r="G22" s="13">
        <f aca="true" t="shared" si="6" ref="G22:G26">SUM(E22*F22)</f>
        <v>0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62"/>
      <c r="V22" s="57">
        <f t="shared" si="2"/>
        <v>0</v>
      </c>
      <c r="W22" s="56"/>
    </row>
    <row r="23" spans="7:23" ht="15">
      <c r="G23" s="13">
        <f t="shared" si="6"/>
        <v>0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62"/>
      <c r="V23" s="57">
        <f t="shared" si="2"/>
        <v>0</v>
      </c>
      <c r="W23" s="56"/>
    </row>
    <row r="24" spans="7:23" ht="15">
      <c r="G24" s="13">
        <f t="shared" si="6"/>
        <v>0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62"/>
      <c r="V24" s="57">
        <f t="shared" si="2"/>
        <v>0</v>
      </c>
      <c r="W24" s="56"/>
    </row>
    <row r="25" spans="7:23" ht="15">
      <c r="G25" s="13">
        <f t="shared" si="6"/>
        <v>0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62"/>
      <c r="V25" s="57">
        <f t="shared" si="2"/>
        <v>0</v>
      </c>
      <c r="W25" s="56"/>
    </row>
    <row r="26" spans="7:23" ht="15">
      <c r="G26" s="13">
        <f t="shared" si="6"/>
        <v>0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62"/>
      <c r="V26" s="57">
        <f t="shared" si="2"/>
        <v>0</v>
      </c>
      <c r="W26" s="56"/>
    </row>
    <row r="27" spans="7:23" ht="15">
      <c r="G27" s="13">
        <f aca="true" t="shared" si="7" ref="G27:G28">SUM(E27*F27)</f>
        <v>0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62"/>
      <c r="V27" s="57">
        <f t="shared" si="2"/>
        <v>0</v>
      </c>
      <c r="W27" s="56"/>
    </row>
    <row r="28" spans="7:23" ht="15">
      <c r="G28" s="13">
        <f t="shared" si="7"/>
        <v>0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62"/>
      <c r="V28" s="57">
        <f t="shared" si="2"/>
        <v>0</v>
      </c>
      <c r="W28" s="56"/>
    </row>
    <row r="29" spans="1:25" s="40" customFormat="1" ht="15">
      <c r="A29" s="8">
        <v>21</v>
      </c>
      <c r="B29" s="7" t="s">
        <v>13</v>
      </c>
      <c r="C29" s="7"/>
      <c r="D29" s="7"/>
      <c r="E29" s="7"/>
      <c r="F29" s="12"/>
      <c r="G29" s="12">
        <f>SUM(G30:G32)</f>
        <v>15000</v>
      </c>
      <c r="I29" s="49">
        <f>SUM(I30:I32)</f>
        <v>0</v>
      </c>
      <c r="J29" s="49">
        <f aca="true" t="shared" si="8" ref="J29:T29">SUM(J30:J32)</f>
        <v>0</v>
      </c>
      <c r="K29" s="49">
        <f t="shared" si="8"/>
        <v>0</v>
      </c>
      <c r="L29" s="49">
        <f t="shared" si="8"/>
        <v>0</v>
      </c>
      <c r="M29" s="49">
        <f t="shared" si="8"/>
        <v>0</v>
      </c>
      <c r="N29" s="49">
        <f t="shared" si="8"/>
        <v>0</v>
      </c>
      <c r="O29" s="49">
        <f t="shared" si="8"/>
        <v>15000</v>
      </c>
      <c r="P29" s="49">
        <f t="shared" si="8"/>
        <v>0</v>
      </c>
      <c r="Q29" s="49">
        <f t="shared" si="8"/>
        <v>0</v>
      </c>
      <c r="R29" s="49">
        <f t="shared" si="8"/>
        <v>0</v>
      </c>
      <c r="S29" s="49">
        <f t="shared" si="8"/>
        <v>0</v>
      </c>
      <c r="T29" s="49">
        <f t="shared" si="8"/>
        <v>0</v>
      </c>
      <c r="U29" s="61"/>
      <c r="V29" s="57">
        <f t="shared" si="2"/>
        <v>15000</v>
      </c>
      <c r="W29" s="56">
        <f>G29-V29</f>
        <v>0</v>
      </c>
      <c r="Y29" s="9"/>
    </row>
    <row r="30" spans="3:25" ht="15">
      <c r="C30" s="5" t="s">
        <v>53</v>
      </c>
      <c r="D30" s="5" t="s">
        <v>54</v>
      </c>
      <c r="E30" s="5">
        <v>3</v>
      </c>
      <c r="F30" s="13">
        <v>3000</v>
      </c>
      <c r="G30" s="13">
        <f>SUM(E30*F30)</f>
        <v>9000</v>
      </c>
      <c r="I30" s="48"/>
      <c r="J30" s="48"/>
      <c r="K30" s="48"/>
      <c r="L30" s="48"/>
      <c r="M30" s="48"/>
      <c r="N30" s="48"/>
      <c r="O30" s="48">
        <v>9000</v>
      </c>
      <c r="P30" s="48"/>
      <c r="Q30" s="48"/>
      <c r="R30" s="48"/>
      <c r="S30" s="48"/>
      <c r="T30" s="48"/>
      <c r="U30" s="62"/>
      <c r="V30" s="57">
        <f t="shared" si="2"/>
        <v>9000</v>
      </c>
      <c r="W30" s="56"/>
      <c r="Y30" s="40"/>
    </row>
    <row r="31" spans="3:23" ht="15">
      <c r="C31" s="5" t="s">
        <v>55</v>
      </c>
      <c r="D31" s="5" t="s">
        <v>56</v>
      </c>
      <c r="E31" s="5">
        <v>2</v>
      </c>
      <c r="F31" s="13">
        <v>3000</v>
      </c>
      <c r="G31" s="13">
        <f>SUM(E31*F31)</f>
        <v>6000</v>
      </c>
      <c r="I31" s="48"/>
      <c r="J31" s="48"/>
      <c r="K31" s="48"/>
      <c r="L31" s="48"/>
      <c r="M31" s="48"/>
      <c r="N31" s="48"/>
      <c r="O31" s="48">
        <v>6000</v>
      </c>
      <c r="P31" s="48"/>
      <c r="Q31" s="48"/>
      <c r="R31" s="48"/>
      <c r="S31" s="48"/>
      <c r="T31" s="48"/>
      <c r="U31" s="62"/>
      <c r="V31" s="57">
        <f t="shared" si="2"/>
        <v>6000</v>
      </c>
      <c r="W31" s="56"/>
    </row>
    <row r="32" spans="7:23" ht="15">
      <c r="G32" s="13">
        <f>SUM(E32*F32)</f>
        <v>0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62"/>
      <c r="V32" s="57">
        <f t="shared" si="2"/>
        <v>0</v>
      </c>
      <c r="W32" s="56"/>
    </row>
    <row r="33" spans="1:25" s="40" customFormat="1" ht="15">
      <c r="A33" s="8">
        <v>22</v>
      </c>
      <c r="B33" s="7" t="s">
        <v>14</v>
      </c>
      <c r="C33" s="7"/>
      <c r="D33" s="7"/>
      <c r="E33" s="7"/>
      <c r="F33" s="12"/>
      <c r="G33" s="12">
        <f>SUM(G34:G35)</f>
        <v>2500</v>
      </c>
      <c r="I33" s="49">
        <f>SUM(I34:I35)</f>
        <v>0</v>
      </c>
      <c r="J33" s="49">
        <f aca="true" t="shared" si="9" ref="J33:T33">SUM(J34:J35)</f>
        <v>0</v>
      </c>
      <c r="K33" s="49">
        <f t="shared" si="9"/>
        <v>0</v>
      </c>
      <c r="L33" s="49">
        <f t="shared" si="9"/>
        <v>0</v>
      </c>
      <c r="M33" s="49">
        <f t="shared" si="9"/>
        <v>0</v>
      </c>
      <c r="N33" s="49">
        <f t="shared" si="9"/>
        <v>0</v>
      </c>
      <c r="O33" s="49">
        <f t="shared" si="9"/>
        <v>0</v>
      </c>
      <c r="P33" s="49">
        <f t="shared" si="9"/>
        <v>0</v>
      </c>
      <c r="Q33" s="49">
        <f t="shared" si="9"/>
        <v>0</v>
      </c>
      <c r="R33" s="49">
        <f t="shared" si="9"/>
        <v>0</v>
      </c>
      <c r="S33" s="49">
        <f t="shared" si="9"/>
        <v>0</v>
      </c>
      <c r="T33" s="49">
        <f t="shared" si="9"/>
        <v>2500</v>
      </c>
      <c r="U33" s="61"/>
      <c r="V33" s="57">
        <f t="shared" si="2"/>
        <v>2500</v>
      </c>
      <c r="W33" s="56">
        <f>G33-V33</f>
        <v>0</v>
      </c>
      <c r="Y33" s="9"/>
    </row>
    <row r="34" spans="1:25" ht="15">
      <c r="A34" s="10"/>
      <c r="B34" s="9"/>
      <c r="C34" s="9" t="s">
        <v>57</v>
      </c>
      <c r="D34" s="9" t="s">
        <v>58</v>
      </c>
      <c r="E34" s="9">
        <v>10</v>
      </c>
      <c r="F34" s="14">
        <v>250</v>
      </c>
      <c r="G34" s="14">
        <f>SUM(E34*F34)</f>
        <v>2500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>
        <v>2500</v>
      </c>
      <c r="U34" s="62"/>
      <c r="V34" s="57">
        <f t="shared" si="2"/>
        <v>2500</v>
      </c>
      <c r="W34" s="56"/>
      <c r="Y34" s="40"/>
    </row>
    <row r="35" spans="7:23" ht="15">
      <c r="G35" s="14">
        <f>SUM(E35*F35)</f>
        <v>0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62"/>
      <c r="V35" s="57">
        <f t="shared" si="2"/>
        <v>0</v>
      </c>
      <c r="W35" s="56"/>
    </row>
    <row r="36" spans="1:25" s="40" customFormat="1" ht="15">
      <c r="A36" s="8">
        <v>23</v>
      </c>
      <c r="B36" s="7" t="s">
        <v>15</v>
      </c>
      <c r="C36" s="7"/>
      <c r="D36" s="7"/>
      <c r="E36" s="7"/>
      <c r="F36" s="12"/>
      <c r="G36" s="12">
        <f>SUM(G37:G38)</f>
        <v>0</v>
      </c>
      <c r="I36" s="49">
        <f>SUM(I37:I38)</f>
        <v>0</v>
      </c>
      <c r="J36" s="49">
        <f aca="true" t="shared" si="10" ref="J36:T36">SUM(J37:J38)</f>
        <v>0</v>
      </c>
      <c r="K36" s="49">
        <f t="shared" si="10"/>
        <v>0</v>
      </c>
      <c r="L36" s="49">
        <f t="shared" si="10"/>
        <v>0</v>
      </c>
      <c r="M36" s="49">
        <f t="shared" si="10"/>
        <v>0</v>
      </c>
      <c r="N36" s="49">
        <f t="shared" si="10"/>
        <v>0</v>
      </c>
      <c r="O36" s="49">
        <f t="shared" si="10"/>
        <v>0</v>
      </c>
      <c r="P36" s="49">
        <f t="shared" si="10"/>
        <v>0</v>
      </c>
      <c r="Q36" s="49">
        <f t="shared" si="10"/>
        <v>0</v>
      </c>
      <c r="R36" s="49">
        <f t="shared" si="10"/>
        <v>0</v>
      </c>
      <c r="S36" s="49">
        <f t="shared" si="10"/>
        <v>0</v>
      </c>
      <c r="T36" s="49">
        <f t="shared" si="10"/>
        <v>0</v>
      </c>
      <c r="U36" s="61"/>
      <c r="V36" s="57">
        <f t="shared" si="2"/>
        <v>0</v>
      </c>
      <c r="W36" s="56">
        <f>G36-V36</f>
        <v>0</v>
      </c>
      <c r="Y36" s="9"/>
    </row>
    <row r="37" spans="7:25" ht="15">
      <c r="G37" s="13">
        <f>SUM(E37*F37)</f>
        <v>0</v>
      </c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62"/>
      <c r="V37" s="57">
        <f t="shared" si="2"/>
        <v>0</v>
      </c>
      <c r="W37" s="56"/>
      <c r="Y37" s="40"/>
    </row>
    <row r="38" spans="7:23" ht="15">
      <c r="G38" s="13">
        <f>SUM(E38*F38)</f>
        <v>0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62"/>
      <c r="V38" s="57">
        <f t="shared" si="2"/>
        <v>0</v>
      </c>
      <c r="W38" s="56"/>
    </row>
    <row r="39" spans="1:25" s="40" customFormat="1" ht="15">
      <c r="A39" s="8">
        <v>24</v>
      </c>
      <c r="B39" s="7" t="s">
        <v>16</v>
      </c>
      <c r="C39" s="7"/>
      <c r="D39" s="7"/>
      <c r="E39" s="7"/>
      <c r="F39" s="12"/>
      <c r="G39" s="12">
        <f>SUM(G40:G41)</f>
        <v>0</v>
      </c>
      <c r="I39" s="49">
        <f>SUM(I40:I41)</f>
        <v>0</v>
      </c>
      <c r="J39" s="49">
        <f aca="true" t="shared" si="11" ref="J39:T39">SUM(J40:J41)</f>
        <v>0</v>
      </c>
      <c r="K39" s="49">
        <f t="shared" si="11"/>
        <v>0</v>
      </c>
      <c r="L39" s="49">
        <f t="shared" si="11"/>
        <v>0</v>
      </c>
      <c r="M39" s="49">
        <f t="shared" si="11"/>
        <v>0</v>
      </c>
      <c r="N39" s="49">
        <f t="shared" si="11"/>
        <v>0</v>
      </c>
      <c r="O39" s="49">
        <f t="shared" si="11"/>
        <v>0</v>
      </c>
      <c r="P39" s="49">
        <f t="shared" si="11"/>
        <v>0</v>
      </c>
      <c r="Q39" s="49">
        <f t="shared" si="11"/>
        <v>0</v>
      </c>
      <c r="R39" s="49">
        <f t="shared" si="11"/>
        <v>0</v>
      </c>
      <c r="S39" s="49">
        <f t="shared" si="11"/>
        <v>0</v>
      </c>
      <c r="T39" s="49">
        <f t="shared" si="11"/>
        <v>0</v>
      </c>
      <c r="U39" s="61"/>
      <c r="V39" s="57">
        <f t="shared" si="2"/>
        <v>0</v>
      </c>
      <c r="W39" s="56">
        <f>G39-V39</f>
        <v>0</v>
      </c>
      <c r="Y39" s="9"/>
    </row>
    <row r="40" spans="7:25" ht="15">
      <c r="G40" s="13">
        <f>SUM(E40*F40)</f>
        <v>0</v>
      </c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62"/>
      <c r="V40" s="57">
        <f aca="true" t="shared" si="12" ref="V40:V70">SUM(I40:T40)</f>
        <v>0</v>
      </c>
      <c r="W40" s="56"/>
      <c r="Y40" s="40"/>
    </row>
    <row r="41" spans="7:23" ht="15">
      <c r="G41" s="13">
        <f>SUM(E41*F41)</f>
        <v>0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62"/>
      <c r="V41" s="57">
        <f t="shared" si="12"/>
        <v>0</v>
      </c>
      <c r="W41" s="56"/>
    </row>
    <row r="42" spans="1:25" s="40" customFormat="1" ht="15">
      <c r="A42" s="8">
        <v>25</v>
      </c>
      <c r="B42" s="7" t="s">
        <v>17</v>
      </c>
      <c r="C42" s="7"/>
      <c r="D42" s="7"/>
      <c r="E42" s="7"/>
      <c r="F42" s="12"/>
      <c r="G42" s="12">
        <f>SUM(G43,G47)</f>
        <v>130000</v>
      </c>
      <c r="I42" s="49">
        <f>SUM(I43,I47)</f>
        <v>0</v>
      </c>
      <c r="J42" s="49">
        <f aca="true" t="shared" si="13" ref="J42:T42">SUM(J43,J47)</f>
        <v>0</v>
      </c>
      <c r="K42" s="49">
        <f t="shared" si="13"/>
        <v>60000</v>
      </c>
      <c r="L42" s="49">
        <f t="shared" si="13"/>
        <v>0</v>
      </c>
      <c r="M42" s="49">
        <f t="shared" si="13"/>
        <v>70000</v>
      </c>
      <c r="N42" s="49">
        <f t="shared" si="13"/>
        <v>0</v>
      </c>
      <c r="O42" s="49">
        <f t="shared" si="13"/>
        <v>0</v>
      </c>
      <c r="P42" s="49">
        <f t="shared" si="13"/>
        <v>0</v>
      </c>
      <c r="Q42" s="49">
        <f t="shared" si="13"/>
        <v>0</v>
      </c>
      <c r="R42" s="49">
        <f t="shared" si="13"/>
        <v>0</v>
      </c>
      <c r="S42" s="49">
        <f t="shared" si="13"/>
        <v>0</v>
      </c>
      <c r="T42" s="49">
        <f t="shared" si="13"/>
        <v>0</v>
      </c>
      <c r="U42" s="61"/>
      <c r="V42" s="57">
        <f t="shared" si="12"/>
        <v>130000</v>
      </c>
      <c r="W42" s="56">
        <f>G42-V42</f>
        <v>0</v>
      </c>
      <c r="Y42" s="9"/>
    </row>
    <row r="43" spans="1:23" s="40" customFormat="1" ht="15">
      <c r="A43" s="8">
        <v>25</v>
      </c>
      <c r="B43" s="15" t="s">
        <v>63</v>
      </c>
      <c r="C43" s="7"/>
      <c r="D43" s="7"/>
      <c r="E43" s="7">
        <f>SUM(E44:E46)</f>
        <v>2</v>
      </c>
      <c r="F43" s="12"/>
      <c r="G43" s="12">
        <f>SUM(G44:G46)</f>
        <v>130000</v>
      </c>
      <c r="I43" s="55">
        <f>SUM(I44:I46)</f>
        <v>0</v>
      </c>
      <c r="J43" s="55">
        <f aca="true" t="shared" si="14" ref="J43:T43">SUM(J44:J46)</f>
        <v>0</v>
      </c>
      <c r="K43" s="55">
        <f t="shared" si="14"/>
        <v>60000</v>
      </c>
      <c r="L43" s="55">
        <f t="shared" si="14"/>
        <v>0</v>
      </c>
      <c r="M43" s="55">
        <f t="shared" si="14"/>
        <v>70000</v>
      </c>
      <c r="N43" s="55">
        <f t="shared" si="14"/>
        <v>0</v>
      </c>
      <c r="O43" s="55">
        <f t="shared" si="14"/>
        <v>0</v>
      </c>
      <c r="P43" s="55">
        <f t="shared" si="14"/>
        <v>0</v>
      </c>
      <c r="Q43" s="55">
        <f t="shared" si="14"/>
        <v>0</v>
      </c>
      <c r="R43" s="55">
        <f t="shared" si="14"/>
        <v>0</v>
      </c>
      <c r="S43" s="55">
        <f t="shared" si="14"/>
        <v>0</v>
      </c>
      <c r="T43" s="55">
        <f t="shared" si="14"/>
        <v>0</v>
      </c>
      <c r="U43" s="61"/>
      <c r="V43" s="57">
        <f t="shared" si="12"/>
        <v>130000</v>
      </c>
      <c r="W43" s="56">
        <f>G43-V43</f>
        <v>0</v>
      </c>
    </row>
    <row r="44" spans="3:25" ht="15">
      <c r="C44" s="43" t="s">
        <v>64</v>
      </c>
      <c r="D44" s="5" t="s">
        <v>85</v>
      </c>
      <c r="E44" s="5">
        <v>1</v>
      </c>
      <c r="F44" s="13">
        <v>60000</v>
      </c>
      <c r="G44" s="13">
        <f>SUM(E44*F44)</f>
        <v>60000</v>
      </c>
      <c r="I44" s="48"/>
      <c r="J44" s="48"/>
      <c r="K44" s="48">
        <v>60000</v>
      </c>
      <c r="L44" s="48"/>
      <c r="M44" s="48"/>
      <c r="N44" s="48"/>
      <c r="O44" s="48"/>
      <c r="P44" s="48"/>
      <c r="Q44" s="48"/>
      <c r="R44" s="48"/>
      <c r="S44" s="48"/>
      <c r="T44" s="48"/>
      <c r="U44" s="62"/>
      <c r="V44" s="57">
        <f t="shared" si="12"/>
        <v>60000</v>
      </c>
      <c r="W44" s="56"/>
      <c r="Y44" s="40"/>
    </row>
    <row r="45" spans="3:23" ht="15">
      <c r="C45" s="43" t="s">
        <v>64</v>
      </c>
      <c r="D45" s="5" t="s">
        <v>86</v>
      </c>
      <c r="E45" s="5">
        <v>1</v>
      </c>
      <c r="F45" s="13">
        <v>70000</v>
      </c>
      <c r="G45" s="13">
        <f>SUM(E45*F45)</f>
        <v>70000</v>
      </c>
      <c r="I45" s="48"/>
      <c r="J45" s="48"/>
      <c r="K45" s="48"/>
      <c r="L45" s="48"/>
      <c r="M45" s="48">
        <v>70000</v>
      </c>
      <c r="N45" s="48"/>
      <c r="O45" s="48"/>
      <c r="P45" s="48"/>
      <c r="Q45" s="48"/>
      <c r="R45" s="48"/>
      <c r="S45" s="48"/>
      <c r="T45" s="48"/>
      <c r="U45" s="62"/>
      <c r="V45" s="57">
        <f t="shared" si="12"/>
        <v>70000</v>
      </c>
      <c r="W45" s="56"/>
    </row>
    <row r="46" spans="7:23" ht="15">
      <c r="G46" s="13">
        <f>SUM(E46*F46)</f>
        <v>0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62"/>
      <c r="V46" s="57">
        <f t="shared" si="12"/>
        <v>0</v>
      </c>
      <c r="W46" s="56"/>
    </row>
    <row r="47" spans="1:25" s="40" customFormat="1" ht="15">
      <c r="A47" s="8">
        <v>25</v>
      </c>
      <c r="B47" s="15" t="s">
        <v>66</v>
      </c>
      <c r="C47" s="7"/>
      <c r="D47" s="7"/>
      <c r="E47" s="7"/>
      <c r="F47" s="12"/>
      <c r="G47" s="12">
        <f>SUM(G48:G50)</f>
        <v>0</v>
      </c>
      <c r="I47" s="55">
        <f>SUM(I48:I50)</f>
        <v>0</v>
      </c>
      <c r="J47" s="55">
        <f aca="true" t="shared" si="15" ref="J47:T47">SUM(J48:J50)</f>
        <v>0</v>
      </c>
      <c r="K47" s="55">
        <f t="shared" si="15"/>
        <v>0</v>
      </c>
      <c r="L47" s="55">
        <f t="shared" si="15"/>
        <v>0</v>
      </c>
      <c r="M47" s="55">
        <f t="shared" si="15"/>
        <v>0</v>
      </c>
      <c r="N47" s="55">
        <f t="shared" si="15"/>
        <v>0</v>
      </c>
      <c r="O47" s="55">
        <f t="shared" si="15"/>
        <v>0</v>
      </c>
      <c r="P47" s="55">
        <f t="shared" si="15"/>
        <v>0</v>
      </c>
      <c r="Q47" s="55">
        <f t="shared" si="15"/>
        <v>0</v>
      </c>
      <c r="R47" s="55">
        <f t="shared" si="15"/>
        <v>0</v>
      </c>
      <c r="S47" s="55">
        <f t="shared" si="15"/>
        <v>0</v>
      </c>
      <c r="T47" s="55">
        <f t="shared" si="15"/>
        <v>0</v>
      </c>
      <c r="U47" s="61"/>
      <c r="V47" s="57">
        <f t="shared" si="12"/>
        <v>0</v>
      </c>
      <c r="W47" s="56">
        <f>G47-V47</f>
        <v>0</v>
      </c>
      <c r="Y47" s="9"/>
    </row>
    <row r="48" spans="7:25" ht="15">
      <c r="G48" s="13">
        <f>SUM(E48*F48)</f>
        <v>0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62"/>
      <c r="V48" s="57">
        <f t="shared" si="12"/>
        <v>0</v>
      </c>
      <c r="W48" s="56"/>
      <c r="Y48" s="40"/>
    </row>
    <row r="49" spans="7:23" ht="15">
      <c r="G49" s="13">
        <f aca="true" t="shared" si="16" ref="G49:G50">SUM(E49*F49)</f>
        <v>0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62"/>
      <c r="V49" s="57">
        <f t="shared" si="12"/>
        <v>0</v>
      </c>
      <c r="W49" s="56"/>
    </row>
    <row r="50" spans="7:23" ht="15">
      <c r="G50" s="13">
        <f t="shared" si="16"/>
        <v>0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62"/>
      <c r="V50" s="57">
        <f t="shared" si="12"/>
        <v>0</v>
      </c>
      <c r="W50" s="56"/>
    </row>
    <row r="51" spans="1:25" s="40" customFormat="1" ht="15">
      <c r="A51" s="8">
        <v>26</v>
      </c>
      <c r="B51" s="7" t="s">
        <v>68</v>
      </c>
      <c r="C51" s="7"/>
      <c r="D51" s="7"/>
      <c r="E51" s="7"/>
      <c r="F51" s="12"/>
      <c r="G51" s="12">
        <f>SUM(G52:G55)</f>
        <v>0</v>
      </c>
      <c r="I51" s="49">
        <f>SUM(I52:I55)</f>
        <v>0</v>
      </c>
      <c r="J51" s="49">
        <f aca="true" t="shared" si="17" ref="J51:T51">SUM(J52:J55)</f>
        <v>0</v>
      </c>
      <c r="K51" s="49">
        <f t="shared" si="17"/>
        <v>0</v>
      </c>
      <c r="L51" s="49">
        <f t="shared" si="17"/>
        <v>0</v>
      </c>
      <c r="M51" s="49">
        <f t="shared" si="17"/>
        <v>0</v>
      </c>
      <c r="N51" s="49">
        <f t="shared" si="17"/>
        <v>0</v>
      </c>
      <c r="O51" s="49">
        <f t="shared" si="17"/>
        <v>0</v>
      </c>
      <c r="P51" s="49">
        <f t="shared" si="17"/>
        <v>0</v>
      </c>
      <c r="Q51" s="49">
        <f t="shared" si="17"/>
        <v>0</v>
      </c>
      <c r="R51" s="49">
        <f t="shared" si="17"/>
        <v>0</v>
      </c>
      <c r="S51" s="49">
        <f t="shared" si="17"/>
        <v>0</v>
      </c>
      <c r="T51" s="49">
        <f t="shared" si="17"/>
        <v>0</v>
      </c>
      <c r="U51" s="61"/>
      <c r="V51" s="57">
        <f t="shared" si="12"/>
        <v>0</v>
      </c>
      <c r="W51" s="56">
        <f>G51-V51</f>
        <v>0</v>
      </c>
      <c r="Y51" s="9"/>
    </row>
    <row r="52" spans="7:25" ht="15">
      <c r="G52" s="13">
        <f>SUM(E52*F52)</f>
        <v>0</v>
      </c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62"/>
      <c r="V52" s="57">
        <f t="shared" si="12"/>
        <v>0</v>
      </c>
      <c r="W52" s="56"/>
      <c r="Y52" s="40"/>
    </row>
    <row r="53" spans="7:23" ht="15">
      <c r="G53" s="13">
        <f>SUM(E53*F53)</f>
        <v>0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62"/>
      <c r="V53" s="57">
        <f t="shared" si="12"/>
        <v>0</v>
      </c>
      <c r="W53" s="56"/>
    </row>
    <row r="54" spans="7:23" ht="15">
      <c r="G54" s="13">
        <f>SUM(E54*F54)</f>
        <v>0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62"/>
      <c r="V54" s="57">
        <f t="shared" si="12"/>
        <v>0</v>
      </c>
      <c r="W54" s="56"/>
    </row>
    <row r="55" spans="7:23" ht="15">
      <c r="G55" s="13">
        <f>SUM(E55*F55)</f>
        <v>0</v>
      </c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62"/>
      <c r="V55" s="57">
        <f t="shared" si="12"/>
        <v>0</v>
      </c>
      <c r="W55" s="56"/>
    </row>
    <row r="56" spans="1:25" s="40" customFormat="1" ht="15">
      <c r="A56" s="8">
        <v>31</v>
      </c>
      <c r="B56" s="7" t="s">
        <v>19</v>
      </c>
      <c r="C56" s="7"/>
      <c r="D56" s="7"/>
      <c r="E56" s="7"/>
      <c r="F56" s="12"/>
      <c r="G56" s="12">
        <f>SUM(G57:G59)</f>
        <v>0</v>
      </c>
      <c r="I56" s="49">
        <f>SUM(I57:I59)</f>
        <v>0</v>
      </c>
      <c r="J56" s="49">
        <f aca="true" t="shared" si="18" ref="J56:T56">SUM(J57:J59)</f>
        <v>0</v>
      </c>
      <c r="K56" s="49">
        <f t="shared" si="18"/>
        <v>0</v>
      </c>
      <c r="L56" s="49">
        <f t="shared" si="18"/>
        <v>0</v>
      </c>
      <c r="M56" s="49">
        <f t="shared" si="18"/>
        <v>0</v>
      </c>
      <c r="N56" s="49">
        <f t="shared" si="18"/>
        <v>0</v>
      </c>
      <c r="O56" s="49">
        <f t="shared" si="18"/>
        <v>0</v>
      </c>
      <c r="P56" s="49">
        <f t="shared" si="18"/>
        <v>0</v>
      </c>
      <c r="Q56" s="49">
        <f t="shared" si="18"/>
        <v>0</v>
      </c>
      <c r="R56" s="49">
        <f t="shared" si="18"/>
        <v>0</v>
      </c>
      <c r="S56" s="49">
        <f t="shared" si="18"/>
        <v>0</v>
      </c>
      <c r="T56" s="49">
        <f t="shared" si="18"/>
        <v>0</v>
      </c>
      <c r="U56" s="61"/>
      <c r="V56" s="57">
        <f t="shared" si="12"/>
        <v>0</v>
      </c>
      <c r="W56" s="56">
        <f>G56-V56</f>
        <v>0</v>
      </c>
      <c r="Y56" s="9"/>
    </row>
    <row r="57" spans="7:25" ht="15">
      <c r="G57" s="13">
        <f>SUM(E57*F57)</f>
        <v>0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62"/>
      <c r="V57" s="57">
        <f t="shared" si="12"/>
        <v>0</v>
      </c>
      <c r="W57" s="56"/>
      <c r="Y57" s="40"/>
    </row>
    <row r="58" spans="7:23" ht="15">
      <c r="G58" s="13">
        <f aca="true" t="shared" si="19" ref="G58:G59">SUM(E58*F58)</f>
        <v>0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62"/>
      <c r="V58" s="57">
        <f t="shared" si="12"/>
        <v>0</v>
      </c>
      <c r="W58" s="56"/>
    </row>
    <row r="59" spans="7:23" ht="15">
      <c r="G59" s="13">
        <f t="shared" si="19"/>
        <v>0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62"/>
      <c r="V59" s="57">
        <f t="shared" si="12"/>
        <v>0</v>
      </c>
      <c r="W59" s="56"/>
    </row>
    <row r="60" spans="1:25" s="40" customFormat="1" ht="15">
      <c r="A60" s="17"/>
      <c r="B60" s="16" t="s">
        <v>72</v>
      </c>
      <c r="C60" s="16"/>
      <c r="D60" s="16"/>
      <c r="E60" s="16"/>
      <c r="F60" s="18"/>
      <c r="G60" s="18">
        <f>SUM(G9,G29,G33,G36,G39,G42,G51,G56)</f>
        <v>197500</v>
      </c>
      <c r="I60" s="50">
        <f aca="true" t="shared" si="20" ref="I60:T60">SUM(I9,I20,I29,I33,I36,I39,I42,I51,I56)</f>
        <v>0</v>
      </c>
      <c r="J60" s="50">
        <f t="shared" si="20"/>
        <v>10000</v>
      </c>
      <c r="K60" s="50">
        <f t="shared" si="20"/>
        <v>70000</v>
      </c>
      <c r="L60" s="50">
        <f t="shared" si="20"/>
        <v>10000</v>
      </c>
      <c r="M60" s="50">
        <f t="shared" si="20"/>
        <v>80000</v>
      </c>
      <c r="N60" s="50">
        <f t="shared" si="20"/>
        <v>10000</v>
      </c>
      <c r="O60" s="50">
        <f t="shared" si="20"/>
        <v>15000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 t="shared" si="20"/>
        <v>2500</v>
      </c>
      <c r="U60" s="61"/>
      <c r="V60" s="57">
        <f t="shared" si="12"/>
        <v>197500</v>
      </c>
      <c r="W60" s="56">
        <f>G60-V60</f>
        <v>0</v>
      </c>
      <c r="Y60" s="9"/>
    </row>
    <row r="61" spans="9:25" ht="1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62"/>
      <c r="V61" s="57">
        <f t="shared" si="12"/>
        <v>0</v>
      </c>
      <c r="W61" s="56"/>
      <c r="Y61" s="40"/>
    </row>
    <row r="62" spans="1:25" s="40" customFormat="1" ht="15">
      <c r="A62" s="8"/>
      <c r="B62" s="15" t="s">
        <v>20</v>
      </c>
      <c r="C62" s="7"/>
      <c r="D62" s="7"/>
      <c r="E62" s="7"/>
      <c r="F62" s="12"/>
      <c r="G62" s="12">
        <f>SUM(G63:G65)</f>
        <v>0</v>
      </c>
      <c r="I62" s="49">
        <f>SUM(I63:I65)</f>
        <v>0</v>
      </c>
      <c r="J62" s="49">
        <f aca="true" t="shared" si="21" ref="J62:T62">SUM(J63:J65)</f>
        <v>0</v>
      </c>
      <c r="K62" s="49">
        <f t="shared" si="21"/>
        <v>0</v>
      </c>
      <c r="L62" s="49">
        <f t="shared" si="21"/>
        <v>0</v>
      </c>
      <c r="M62" s="49">
        <f t="shared" si="21"/>
        <v>0</v>
      </c>
      <c r="N62" s="49">
        <f t="shared" si="21"/>
        <v>0</v>
      </c>
      <c r="O62" s="49">
        <f t="shared" si="21"/>
        <v>0</v>
      </c>
      <c r="P62" s="49">
        <f t="shared" si="21"/>
        <v>0</v>
      </c>
      <c r="Q62" s="49">
        <f t="shared" si="21"/>
        <v>0</v>
      </c>
      <c r="R62" s="49">
        <f t="shared" si="21"/>
        <v>0</v>
      </c>
      <c r="S62" s="49">
        <f t="shared" si="21"/>
        <v>0</v>
      </c>
      <c r="T62" s="49">
        <f t="shared" si="21"/>
        <v>0</v>
      </c>
      <c r="U62" s="61"/>
      <c r="V62" s="57">
        <f t="shared" si="12"/>
        <v>0</v>
      </c>
      <c r="W62" s="56">
        <f>G62-V62</f>
        <v>0</v>
      </c>
      <c r="Y62" s="9"/>
    </row>
    <row r="63" spans="1:25" ht="15">
      <c r="A63" s="10"/>
      <c r="B63" s="9"/>
      <c r="C63" s="9"/>
      <c r="D63" s="9"/>
      <c r="E63" s="9"/>
      <c r="F63" s="14"/>
      <c r="G63" s="14">
        <f>SUM(E63*F63)</f>
        <v>0</v>
      </c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62"/>
      <c r="V63" s="57">
        <f t="shared" si="12"/>
        <v>0</v>
      </c>
      <c r="W63" s="56"/>
      <c r="Y63" s="40"/>
    </row>
    <row r="64" spans="7:23" ht="13.5" customHeight="1">
      <c r="G64" s="13">
        <f>SUM(E64*F64)</f>
        <v>0</v>
      </c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62"/>
      <c r="V64" s="57">
        <f t="shared" si="12"/>
        <v>0</v>
      </c>
      <c r="W64" s="56"/>
    </row>
    <row r="65" spans="9:23" ht="13.5" customHeight="1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62"/>
      <c r="V65" s="57">
        <f t="shared" si="12"/>
        <v>0</v>
      </c>
      <c r="W65" s="56"/>
    </row>
    <row r="66" spans="1:25" s="40" customFormat="1" ht="13.5" customHeight="1">
      <c r="A66" s="17"/>
      <c r="B66" s="16" t="s">
        <v>29</v>
      </c>
      <c r="C66" s="16"/>
      <c r="D66" s="16"/>
      <c r="E66" s="16"/>
      <c r="F66" s="18"/>
      <c r="G66" s="18">
        <f>SUM(G60,G62)</f>
        <v>197500</v>
      </c>
      <c r="I66" s="50">
        <f>SUM(I60,I62)</f>
        <v>0</v>
      </c>
      <c r="J66" s="50">
        <f>SUM(J60,J62)</f>
        <v>10000</v>
      </c>
      <c r="K66" s="50">
        <f aca="true" t="shared" si="22" ref="K66:T66">SUM(K60,K62)</f>
        <v>70000</v>
      </c>
      <c r="L66" s="50">
        <f t="shared" si="22"/>
        <v>10000</v>
      </c>
      <c r="M66" s="50">
        <f t="shared" si="22"/>
        <v>80000</v>
      </c>
      <c r="N66" s="50">
        <f t="shared" si="22"/>
        <v>10000</v>
      </c>
      <c r="O66" s="50">
        <f t="shared" si="22"/>
        <v>15000</v>
      </c>
      <c r="P66" s="50">
        <f t="shared" si="22"/>
        <v>0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 t="shared" si="22"/>
        <v>2500</v>
      </c>
      <c r="U66" s="61"/>
      <c r="V66" s="57">
        <f t="shared" si="12"/>
        <v>197500</v>
      </c>
      <c r="W66" s="56">
        <f>G66-V66</f>
        <v>0</v>
      </c>
      <c r="Y66" s="9"/>
    </row>
    <row r="67" spans="1:23" s="40" customFormat="1" ht="15">
      <c r="A67" s="8">
        <v>32</v>
      </c>
      <c r="B67" s="7" t="s">
        <v>21</v>
      </c>
      <c r="C67" s="23" t="s">
        <v>96</v>
      </c>
      <c r="D67" s="7"/>
      <c r="E67" s="7"/>
      <c r="F67" s="24">
        <v>0.35</v>
      </c>
      <c r="G67" s="12">
        <f>SUM(F67*G66)</f>
        <v>69125</v>
      </c>
      <c r="I67" s="49"/>
      <c r="J67" s="49"/>
      <c r="K67" s="49"/>
      <c r="L67" s="49"/>
      <c r="M67" s="49"/>
      <c r="N67" s="49"/>
      <c r="O67" s="49"/>
      <c r="P67" s="49">
        <v>69125</v>
      </c>
      <c r="Q67" s="49"/>
      <c r="R67" s="49"/>
      <c r="S67" s="49"/>
      <c r="T67" s="49"/>
      <c r="U67" s="61"/>
      <c r="V67" s="57">
        <f t="shared" si="12"/>
        <v>69125</v>
      </c>
      <c r="W67" s="56">
        <f>G67-V67</f>
        <v>0</v>
      </c>
    </row>
    <row r="68" spans="1:23" s="40" customFormat="1" ht="15">
      <c r="A68" s="17"/>
      <c r="B68" s="16" t="s">
        <v>78</v>
      </c>
      <c r="C68" s="32"/>
      <c r="D68" s="16"/>
      <c r="E68" s="16"/>
      <c r="F68" s="33"/>
      <c r="G68" s="18">
        <f>SUM(G66:G67)</f>
        <v>266625</v>
      </c>
      <c r="I68" s="50">
        <f>SUM(I66,I67)</f>
        <v>0</v>
      </c>
      <c r="J68" s="50">
        <f aca="true" t="shared" si="23" ref="J68:T68">SUM(J66,J67)</f>
        <v>10000</v>
      </c>
      <c r="K68" s="50">
        <f t="shared" si="23"/>
        <v>70000</v>
      </c>
      <c r="L68" s="50">
        <f t="shared" si="23"/>
        <v>10000</v>
      </c>
      <c r="M68" s="50">
        <f t="shared" si="23"/>
        <v>80000</v>
      </c>
      <c r="N68" s="50">
        <f t="shared" si="23"/>
        <v>10000</v>
      </c>
      <c r="O68" s="50">
        <f t="shared" si="23"/>
        <v>15000</v>
      </c>
      <c r="P68" s="50">
        <f t="shared" si="23"/>
        <v>69125</v>
      </c>
      <c r="Q68" s="50">
        <f t="shared" si="23"/>
        <v>0</v>
      </c>
      <c r="R68" s="50">
        <f t="shared" si="23"/>
        <v>0</v>
      </c>
      <c r="S68" s="50">
        <f t="shared" si="23"/>
        <v>0</v>
      </c>
      <c r="T68" s="50">
        <f t="shared" si="23"/>
        <v>2500</v>
      </c>
      <c r="U68" s="61"/>
      <c r="V68" s="57">
        <f t="shared" si="12"/>
        <v>266625</v>
      </c>
      <c r="W68" s="56">
        <f>G68-V68</f>
        <v>0</v>
      </c>
    </row>
    <row r="69" spans="1:23" s="40" customFormat="1" ht="15">
      <c r="A69" s="8"/>
      <c r="B69" s="7" t="s">
        <v>22</v>
      </c>
      <c r="C69" s="23" t="s">
        <v>79</v>
      </c>
      <c r="D69" s="7"/>
      <c r="E69" s="7"/>
      <c r="F69" s="24">
        <v>0</v>
      </c>
      <c r="G69" s="34">
        <f>SUM(G68*F69)</f>
        <v>0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61"/>
      <c r="V69" s="57">
        <f t="shared" si="12"/>
        <v>0</v>
      </c>
      <c r="W69" s="56">
        <f>G69-V69</f>
        <v>0</v>
      </c>
    </row>
    <row r="70" spans="1:23" s="40" customFormat="1" ht="15">
      <c r="A70" s="17"/>
      <c r="B70" s="16" t="s">
        <v>80</v>
      </c>
      <c r="C70" s="16"/>
      <c r="D70" s="16"/>
      <c r="E70" s="16"/>
      <c r="F70" s="18"/>
      <c r="G70" s="18">
        <f>SUM(G68:G69)</f>
        <v>266625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61"/>
      <c r="V70" s="57">
        <f t="shared" si="12"/>
        <v>0</v>
      </c>
      <c r="W70" s="56">
        <f>G70-V70</f>
        <v>266625</v>
      </c>
    </row>
    <row r="71" ht="15">
      <c r="Y71" s="40"/>
    </row>
  </sheetData>
  <mergeCells count="8">
    <mergeCell ref="V7:W7"/>
    <mergeCell ref="A6:B6"/>
    <mergeCell ref="A2:B2"/>
    <mergeCell ref="A3:B3"/>
    <mergeCell ref="A4:B4"/>
    <mergeCell ref="A5:B5"/>
    <mergeCell ref="I7:T7"/>
    <mergeCell ref="D2:D3"/>
  </mergeCells>
  <conditionalFormatting sqref="W9">
    <cfRule type="cellIs" priority="21" dxfId="0" operator="equal">
      <formula>0</formula>
    </cfRule>
    <cfRule type="cellIs" priority="22" dxfId="20" operator="equal">
      <formula>0</formula>
    </cfRule>
  </conditionalFormatting>
  <conditionalFormatting sqref="W20">
    <cfRule type="cellIs" priority="19" dxfId="0" operator="equal">
      <formula>0</formula>
    </cfRule>
    <cfRule type="cellIs" priority="20" dxfId="0" operator="equal">
      <formula>" $-   "</formula>
    </cfRule>
  </conditionalFormatting>
  <conditionalFormatting sqref="W29">
    <cfRule type="cellIs" priority="16" dxfId="0" operator="equal">
      <formula>0</formula>
    </cfRule>
    <cfRule type="cellIs" priority="18" dxfId="0" operator="equal">
      <formula>0</formula>
    </cfRule>
  </conditionalFormatting>
  <conditionalFormatting sqref="W33">
    <cfRule type="cellIs" priority="15" dxfId="0" operator="equal">
      <formula>0</formula>
    </cfRule>
    <cfRule type="cellIs" priority="17" dxfId="0" operator="equal">
      <formula>0</formula>
    </cfRule>
  </conditionalFormatting>
  <conditionalFormatting sqref="W36">
    <cfRule type="cellIs" priority="14" dxfId="0" operator="equal">
      <formula>0</formula>
    </cfRule>
  </conditionalFormatting>
  <conditionalFormatting sqref="W39">
    <cfRule type="cellIs" priority="13" dxfId="0" operator="equal">
      <formula>0</formula>
    </cfRule>
  </conditionalFormatting>
  <conditionalFormatting sqref="W42">
    <cfRule type="cellIs" priority="12" dxfId="0" operator="equal">
      <formula>0</formula>
    </cfRule>
  </conditionalFormatting>
  <conditionalFormatting sqref="W43">
    <cfRule type="cellIs" priority="11" dxfId="0" operator="equal">
      <formula>0</formula>
    </cfRule>
  </conditionalFormatting>
  <conditionalFormatting sqref="W47">
    <cfRule type="cellIs" priority="10" dxfId="0" operator="equal">
      <formula>0</formula>
    </cfRule>
  </conditionalFormatting>
  <conditionalFormatting sqref="W51">
    <cfRule type="cellIs" priority="9" dxfId="0" operator="equal">
      <formula>0</formula>
    </cfRule>
  </conditionalFormatting>
  <conditionalFormatting sqref="W56">
    <cfRule type="cellIs" priority="8" dxfId="0" operator="equal">
      <formula>0</formula>
    </cfRule>
  </conditionalFormatting>
  <conditionalFormatting sqref="W60">
    <cfRule type="cellIs" priority="7" dxfId="0" operator="equal">
      <formula>0</formula>
    </cfRule>
  </conditionalFormatting>
  <conditionalFormatting sqref="W62">
    <cfRule type="cellIs" priority="6" dxfId="0" operator="equal">
      <formula>0</formula>
    </cfRule>
  </conditionalFormatting>
  <conditionalFormatting sqref="W66">
    <cfRule type="cellIs" priority="5" dxfId="0" operator="equal">
      <formula>0</formula>
    </cfRule>
  </conditionalFormatting>
  <conditionalFormatting sqref="W67">
    <cfRule type="cellIs" priority="4" dxfId="0" operator="equal">
      <formula>0</formula>
    </cfRule>
  </conditionalFormatting>
  <conditionalFormatting sqref="W68">
    <cfRule type="cellIs" priority="3" dxfId="0" operator="equal">
      <formula>0</formula>
    </cfRule>
  </conditionalFormatting>
  <conditionalFormatting sqref="W69">
    <cfRule type="cellIs" priority="2" dxfId="0" operator="equal">
      <formula>0</formula>
    </cfRule>
  </conditionalFormatting>
  <conditionalFormatting sqref="W70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scale="30" r:id="rId1"/>
  <headerFooter>
    <oddHeader xml:space="preserve">&amp;LFY25 Intramural Solicitation Budget and Obligation Plan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D1CE8-7BE6-4F87-81C0-03DE99B52EB5}">
  <dimension ref="A1:G71"/>
  <sheetViews>
    <sheetView workbookViewId="0" topLeftCell="A1">
      <selection activeCell="G32" sqref="G32"/>
    </sheetView>
  </sheetViews>
  <sheetFormatPr defaultColWidth="9.140625" defaultRowHeight="15"/>
  <cols>
    <col min="1" max="1" width="6.140625" style="6" customWidth="1"/>
    <col min="2" max="2" width="22.0039062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16384" width="9.140625" style="9" customWidth="1"/>
  </cols>
  <sheetData>
    <row r="1" spans="1:7" ht="15">
      <c r="A1" s="106" t="s">
        <v>31</v>
      </c>
      <c r="B1" s="106"/>
      <c r="C1" s="46" t="str">
        <f>'2026 Lab Name A'!C1</f>
        <v>eBRAP log number</v>
      </c>
      <c r="D1" s="108" t="s">
        <v>81</v>
      </c>
      <c r="E1" s="44"/>
      <c r="F1" s="44"/>
      <c r="G1" s="45"/>
    </row>
    <row r="2" spans="1:7" ht="15">
      <c r="A2" s="106" t="s">
        <v>34</v>
      </c>
      <c r="B2" s="106"/>
      <c r="C2" s="46" t="str">
        <f>'2026 Lab Name A'!C2</f>
        <v>Short title</v>
      </c>
      <c r="D2" s="109"/>
      <c r="E2" s="44"/>
      <c r="F2" s="44"/>
      <c r="G2" s="45"/>
    </row>
    <row r="3" spans="1:7" ht="25.5">
      <c r="A3" s="106" t="s">
        <v>36</v>
      </c>
      <c r="B3" s="106"/>
      <c r="C3" s="63" t="s">
        <v>37</v>
      </c>
      <c r="D3" s="79" t="s">
        <v>82</v>
      </c>
      <c r="E3" s="44"/>
      <c r="F3" s="44"/>
      <c r="G3" s="45"/>
    </row>
    <row r="4" spans="1:7" ht="15">
      <c r="A4" s="106" t="s">
        <v>38</v>
      </c>
      <c r="B4" s="107"/>
      <c r="C4" s="63" t="s">
        <v>39</v>
      </c>
      <c r="D4" s="44" t="s">
        <v>40</v>
      </c>
      <c r="E4" s="44"/>
      <c r="F4" s="44"/>
      <c r="G4" s="45"/>
    </row>
    <row r="5" spans="1:7" ht="15">
      <c r="A5" s="106" t="s">
        <v>41</v>
      </c>
      <c r="B5" s="107"/>
      <c r="C5" s="63">
        <v>2027</v>
      </c>
      <c r="D5" s="44"/>
      <c r="E5" s="44"/>
      <c r="F5" s="44"/>
      <c r="G5" s="45"/>
    </row>
    <row r="6" spans="1:7" ht="15">
      <c r="A6" s="114" t="s">
        <v>97</v>
      </c>
      <c r="B6" s="115"/>
      <c r="C6" s="115"/>
      <c r="D6" s="115"/>
      <c r="E6" s="115"/>
      <c r="F6" s="115"/>
      <c r="G6" s="116"/>
    </row>
    <row r="7" spans="1:7" s="39" customFormat="1" ht="25.5">
      <c r="A7" s="19" t="s">
        <v>5</v>
      </c>
      <c r="B7" s="20" t="s">
        <v>6</v>
      </c>
      <c r="C7" s="20" t="s">
        <v>95</v>
      </c>
      <c r="D7" s="20" t="s">
        <v>42</v>
      </c>
      <c r="E7" s="20" t="s">
        <v>43</v>
      </c>
      <c r="F7" s="21" t="s">
        <v>44</v>
      </c>
      <c r="G7" s="22" t="s">
        <v>10</v>
      </c>
    </row>
    <row r="9" spans="1:7" s="40" customFormat="1" ht="15">
      <c r="A9" s="8">
        <v>11</v>
      </c>
      <c r="B9" s="7" t="s">
        <v>48</v>
      </c>
      <c r="C9" s="7"/>
      <c r="D9" s="7" t="s">
        <v>102</v>
      </c>
      <c r="E9" s="7">
        <f>SUM(E10:E20)</f>
        <v>0.5</v>
      </c>
      <c r="F9" s="7"/>
      <c r="G9" s="12">
        <f>SUM(G10:G20)</f>
        <v>50000</v>
      </c>
    </row>
    <row r="10" spans="2:7" ht="15">
      <c r="B10" s="11"/>
      <c r="C10" s="5" t="s">
        <v>50</v>
      </c>
      <c r="E10" s="5">
        <v>0.5</v>
      </c>
      <c r="F10" s="13">
        <v>100000</v>
      </c>
      <c r="G10" s="13">
        <f>SUM(E10*F10)</f>
        <v>50000</v>
      </c>
    </row>
    <row r="11" spans="2:7" ht="15">
      <c r="B11" s="11"/>
      <c r="G11" s="13">
        <f aca="true" t="shared" si="0" ref="G11:G20">SUM(E11*F11)</f>
        <v>0</v>
      </c>
    </row>
    <row r="12" spans="2:7" ht="15">
      <c r="B12" s="11"/>
      <c r="G12" s="13">
        <f t="shared" si="0"/>
        <v>0</v>
      </c>
    </row>
    <row r="13" spans="2:7" ht="15">
      <c r="B13" s="11"/>
      <c r="G13" s="13">
        <f t="shared" si="0"/>
        <v>0</v>
      </c>
    </row>
    <row r="14" spans="2:7" ht="15">
      <c r="B14" s="11"/>
      <c r="G14" s="13">
        <f t="shared" si="0"/>
        <v>0</v>
      </c>
    </row>
    <row r="15" spans="2:7" ht="15">
      <c r="B15" s="11"/>
      <c r="G15" s="13">
        <f t="shared" si="0"/>
        <v>0</v>
      </c>
    </row>
    <row r="16" spans="2:7" ht="15">
      <c r="B16" s="11"/>
      <c r="G16" s="13">
        <f t="shared" si="0"/>
        <v>0</v>
      </c>
    </row>
    <row r="17" spans="2:7" ht="15">
      <c r="B17" s="11"/>
      <c r="G17" s="13">
        <f t="shared" si="0"/>
        <v>0</v>
      </c>
    </row>
    <row r="18" spans="2:7" ht="15">
      <c r="B18" s="11"/>
      <c r="G18" s="13">
        <f t="shared" si="0"/>
        <v>0</v>
      </c>
    </row>
    <row r="19" spans="2:7" ht="15">
      <c r="B19" s="11"/>
      <c r="G19" s="13">
        <f t="shared" si="0"/>
        <v>0</v>
      </c>
    </row>
    <row r="20" spans="2:7" ht="15">
      <c r="B20" s="11"/>
      <c r="G20" s="13">
        <f t="shared" si="0"/>
        <v>0</v>
      </c>
    </row>
    <row r="21" spans="1:7" s="40" customFormat="1" ht="15">
      <c r="A21" s="8">
        <v>11</v>
      </c>
      <c r="B21" s="7" t="s">
        <v>51</v>
      </c>
      <c r="C21" s="7"/>
      <c r="D21" s="7"/>
      <c r="E21" s="7">
        <f>SUM(E22:E29)</f>
        <v>0.3</v>
      </c>
      <c r="F21" s="12"/>
      <c r="G21" s="12">
        <f>SUM(G22:G29)</f>
        <v>0</v>
      </c>
    </row>
    <row r="22" spans="3:7" ht="15">
      <c r="C22" s="5" t="s">
        <v>52</v>
      </c>
      <c r="E22" s="5">
        <v>0.3</v>
      </c>
      <c r="F22" s="13">
        <v>0</v>
      </c>
      <c r="G22" s="13">
        <f>SUM(E22*F22)</f>
        <v>0</v>
      </c>
    </row>
    <row r="23" ht="15">
      <c r="G23" s="13">
        <f aca="true" t="shared" si="1" ref="G23:G29">SUM(E23*F23)</f>
        <v>0</v>
      </c>
    </row>
    <row r="24" ht="15">
      <c r="G24" s="13">
        <f t="shared" si="1"/>
        <v>0</v>
      </c>
    </row>
    <row r="25" ht="15">
      <c r="G25" s="13">
        <f t="shared" si="1"/>
        <v>0</v>
      </c>
    </row>
    <row r="26" ht="15">
      <c r="G26" s="13">
        <f t="shared" si="1"/>
        <v>0</v>
      </c>
    </row>
    <row r="27" ht="15">
      <c r="G27" s="13">
        <f t="shared" si="1"/>
        <v>0</v>
      </c>
    </row>
    <row r="28" ht="15">
      <c r="G28" s="13">
        <f t="shared" si="1"/>
        <v>0</v>
      </c>
    </row>
    <row r="29" ht="15">
      <c r="G29" s="13">
        <f t="shared" si="1"/>
        <v>0</v>
      </c>
    </row>
    <row r="30" spans="1:7" s="40" customFormat="1" ht="15">
      <c r="A30" s="8">
        <v>21</v>
      </c>
      <c r="B30" s="7" t="s">
        <v>13</v>
      </c>
      <c r="C30" s="7"/>
      <c r="D30" s="7"/>
      <c r="E30" s="7"/>
      <c r="F30" s="12"/>
      <c r="G30" s="12">
        <f>SUM(G31:G33)</f>
        <v>15000</v>
      </c>
    </row>
    <row r="31" spans="3:7" ht="15">
      <c r="C31" s="5" t="s">
        <v>53</v>
      </c>
      <c r="D31" s="5" t="s">
        <v>54</v>
      </c>
      <c r="E31" s="5">
        <v>3</v>
      </c>
      <c r="F31" s="13">
        <v>3000</v>
      </c>
      <c r="G31" s="13">
        <f>SUM(E31*F31)</f>
        <v>9000</v>
      </c>
    </row>
    <row r="32" spans="3:7" ht="15">
      <c r="C32" s="5" t="s">
        <v>55</v>
      </c>
      <c r="D32" s="5" t="s">
        <v>56</v>
      </c>
      <c r="E32" s="5">
        <v>2</v>
      </c>
      <c r="F32" s="13">
        <v>3000</v>
      </c>
      <c r="G32" s="13">
        <f>SUM(E32*F32)</f>
        <v>6000</v>
      </c>
    </row>
    <row r="33" ht="15">
      <c r="G33" s="13">
        <f>SUM(E33*F33)</f>
        <v>0</v>
      </c>
    </row>
    <row r="34" spans="1:7" s="40" customFormat="1" ht="15">
      <c r="A34" s="8">
        <v>22</v>
      </c>
      <c r="B34" s="7" t="s">
        <v>14</v>
      </c>
      <c r="C34" s="7"/>
      <c r="D34" s="7"/>
      <c r="E34" s="7"/>
      <c r="F34" s="12"/>
      <c r="G34" s="12">
        <f>SUM(G35:G36)</f>
        <v>2500</v>
      </c>
    </row>
    <row r="35" spans="1:7" ht="15">
      <c r="A35" s="10"/>
      <c r="B35" s="9"/>
      <c r="C35" s="9" t="s">
        <v>57</v>
      </c>
      <c r="D35" s="9" t="s">
        <v>58</v>
      </c>
      <c r="E35" s="9">
        <v>10</v>
      </c>
      <c r="F35" s="14">
        <v>250</v>
      </c>
      <c r="G35" s="14">
        <f>SUM(E35*F35)</f>
        <v>2500</v>
      </c>
    </row>
    <row r="36" ht="15">
      <c r="G36" s="14">
        <f>SUM(E36*F36)</f>
        <v>0</v>
      </c>
    </row>
    <row r="37" spans="1:7" s="40" customFormat="1" ht="15">
      <c r="A37" s="8">
        <v>23</v>
      </c>
      <c r="B37" s="7" t="s">
        <v>15</v>
      </c>
      <c r="C37" s="7"/>
      <c r="D37" s="7"/>
      <c r="E37" s="7"/>
      <c r="F37" s="12"/>
      <c r="G37" s="12">
        <f>SUM(G38:G39)</f>
        <v>8000</v>
      </c>
    </row>
    <row r="38" spans="3:7" ht="15">
      <c r="C38" s="5" t="s">
        <v>59</v>
      </c>
      <c r="D38" s="5" t="s">
        <v>60</v>
      </c>
      <c r="E38" s="5">
        <v>1</v>
      </c>
      <c r="F38" s="13">
        <v>8000</v>
      </c>
      <c r="G38" s="13">
        <f>SUM(E38*F38)</f>
        <v>8000</v>
      </c>
    </row>
    <row r="39" ht="15">
      <c r="G39" s="13">
        <f>SUM(E39*F39)</f>
        <v>0</v>
      </c>
    </row>
    <row r="40" spans="1:7" s="40" customFormat="1" ht="15">
      <c r="A40" s="8">
        <v>24</v>
      </c>
      <c r="B40" s="7" t="s">
        <v>16</v>
      </c>
      <c r="C40" s="7"/>
      <c r="D40" s="7"/>
      <c r="E40" s="7"/>
      <c r="F40" s="12"/>
      <c r="G40" s="12">
        <f>SUM(G41:G42)</f>
        <v>5000</v>
      </c>
    </row>
    <row r="41" spans="3:7" ht="15">
      <c r="C41" s="5" t="s">
        <v>61</v>
      </c>
      <c r="D41" s="5" t="s">
        <v>62</v>
      </c>
      <c r="E41" s="5">
        <v>2</v>
      </c>
      <c r="F41" s="13">
        <v>2500</v>
      </c>
      <c r="G41" s="13">
        <f>SUM(E41*F41)</f>
        <v>5000</v>
      </c>
    </row>
    <row r="42" ht="15">
      <c r="G42" s="13">
        <f>SUM(E42*F42)</f>
        <v>0</v>
      </c>
    </row>
    <row r="43" spans="1:7" s="40" customFormat="1" ht="15">
      <c r="A43" s="8">
        <v>25</v>
      </c>
      <c r="B43" s="7" t="s">
        <v>17</v>
      </c>
      <c r="C43" s="7"/>
      <c r="D43" s="7"/>
      <c r="E43" s="7"/>
      <c r="F43" s="12"/>
      <c r="G43" s="12">
        <f>SUM(G44,G48)</f>
        <v>165000</v>
      </c>
    </row>
    <row r="44" spans="1:7" s="40" customFormat="1" ht="15">
      <c r="A44" s="8">
        <v>25</v>
      </c>
      <c r="B44" s="15" t="s">
        <v>63</v>
      </c>
      <c r="C44" s="7"/>
      <c r="D44" s="7"/>
      <c r="E44" s="7">
        <f>SUM(E45:E47)</f>
        <v>2</v>
      </c>
      <c r="F44" s="12"/>
      <c r="G44" s="12">
        <f>SUM(G45:G47)</f>
        <v>130000</v>
      </c>
    </row>
    <row r="45" spans="3:7" ht="15">
      <c r="C45" s="43" t="s">
        <v>64</v>
      </c>
      <c r="D45" s="5" t="s">
        <v>85</v>
      </c>
      <c r="E45" s="5">
        <v>1</v>
      </c>
      <c r="F45" s="13">
        <v>60000</v>
      </c>
      <c r="G45" s="13">
        <f>SUM(E45*F45)</f>
        <v>60000</v>
      </c>
    </row>
    <row r="46" spans="3:7" ht="15">
      <c r="C46" s="43" t="s">
        <v>64</v>
      </c>
      <c r="D46" s="5" t="s">
        <v>86</v>
      </c>
      <c r="E46" s="5">
        <v>1</v>
      </c>
      <c r="F46" s="13">
        <v>70000</v>
      </c>
      <c r="G46" s="13">
        <f>SUM(E46*F46)</f>
        <v>70000</v>
      </c>
    </row>
    <row r="47" ht="15">
      <c r="G47" s="13">
        <f>SUM(E47*F47)</f>
        <v>0</v>
      </c>
    </row>
    <row r="48" spans="1:7" s="40" customFormat="1" ht="15">
      <c r="A48" s="8">
        <v>25</v>
      </c>
      <c r="B48" s="15" t="s">
        <v>66</v>
      </c>
      <c r="C48" s="7"/>
      <c r="D48" s="7"/>
      <c r="E48" s="7"/>
      <c r="F48" s="12"/>
      <c r="G48" s="12">
        <f>SUM(G49:G51)</f>
        <v>35000</v>
      </c>
    </row>
    <row r="49" spans="3:7" ht="15">
      <c r="C49" s="5" t="s">
        <v>67</v>
      </c>
      <c r="E49" s="5">
        <v>1</v>
      </c>
      <c r="F49" s="13">
        <v>35000</v>
      </c>
      <c r="G49" s="13">
        <f>SUM(E49*F49)</f>
        <v>35000</v>
      </c>
    </row>
    <row r="50" ht="15">
      <c r="G50" s="13">
        <f aca="true" t="shared" si="2" ref="G50:G51">SUM(E50*F50)</f>
        <v>0</v>
      </c>
    </row>
    <row r="51" ht="15">
      <c r="G51" s="13">
        <f t="shared" si="2"/>
        <v>0</v>
      </c>
    </row>
    <row r="52" spans="1:7" s="40" customFormat="1" ht="15">
      <c r="A52" s="8">
        <v>26</v>
      </c>
      <c r="B52" s="7" t="s">
        <v>68</v>
      </c>
      <c r="C52" s="7"/>
      <c r="D52" s="7"/>
      <c r="E52" s="7"/>
      <c r="F52" s="12"/>
      <c r="G52" s="12">
        <f>SUM(G53:G56)</f>
        <v>60600</v>
      </c>
    </row>
    <row r="53" spans="3:7" ht="15">
      <c r="C53" s="5" t="s">
        <v>69</v>
      </c>
      <c r="E53" s="5">
        <v>1</v>
      </c>
      <c r="F53" s="13">
        <v>40000</v>
      </c>
      <c r="G53" s="13">
        <f>SUM(E53*F53)</f>
        <v>40000</v>
      </c>
    </row>
    <row r="54" spans="3:7" ht="15">
      <c r="C54" s="5" t="s">
        <v>18</v>
      </c>
      <c r="E54" s="5">
        <v>1</v>
      </c>
      <c r="F54" s="13">
        <v>20000</v>
      </c>
      <c r="G54" s="13">
        <f>SUM(E54*F54)</f>
        <v>20000</v>
      </c>
    </row>
    <row r="55" spans="3:7" ht="15">
      <c r="C55" s="5" t="s">
        <v>70</v>
      </c>
      <c r="E55" s="5">
        <v>40</v>
      </c>
      <c r="F55" s="13">
        <v>15</v>
      </c>
      <c r="G55" s="13">
        <f>SUM(E55*F55)</f>
        <v>600</v>
      </c>
    </row>
    <row r="56" ht="15">
      <c r="G56" s="13">
        <f>SUM(E56*F56)</f>
        <v>0</v>
      </c>
    </row>
    <row r="57" spans="1:7" s="40" customFormat="1" ht="15">
      <c r="A57" s="8">
        <v>31</v>
      </c>
      <c r="B57" s="7" t="s">
        <v>19</v>
      </c>
      <c r="C57" s="7"/>
      <c r="D57" s="7"/>
      <c r="E57" s="7"/>
      <c r="F57" s="12"/>
      <c r="G57" s="12">
        <f>SUM(G58:G60)</f>
        <v>120000</v>
      </c>
    </row>
    <row r="58" spans="3:7" ht="15">
      <c r="C58" s="5" t="s">
        <v>71</v>
      </c>
      <c r="E58" s="5">
        <v>1</v>
      </c>
      <c r="F58" s="13">
        <v>120000</v>
      </c>
      <c r="G58" s="13">
        <f>SUM(E58*F58)</f>
        <v>120000</v>
      </c>
    </row>
    <row r="59" ht="15">
      <c r="G59" s="13">
        <f aca="true" t="shared" si="3" ref="G59:G60">SUM(E59*F59)</f>
        <v>0</v>
      </c>
    </row>
    <row r="60" ht="15">
      <c r="G60" s="13">
        <f t="shared" si="3"/>
        <v>0</v>
      </c>
    </row>
    <row r="61" spans="1:7" s="40" customFormat="1" ht="15">
      <c r="A61" s="17"/>
      <c r="B61" s="16" t="s">
        <v>72</v>
      </c>
      <c r="C61" s="16"/>
      <c r="D61" s="16"/>
      <c r="E61" s="16"/>
      <c r="F61" s="18"/>
      <c r="G61" s="18">
        <f>SUM(G9,G30,G34,G37,G40,G43,G52,G57)</f>
        <v>426100</v>
      </c>
    </row>
    <row r="63" spans="1:7" s="40" customFormat="1" ht="15">
      <c r="A63" s="8"/>
      <c r="B63" s="7" t="s">
        <v>20</v>
      </c>
      <c r="C63" s="7"/>
      <c r="D63" s="7"/>
      <c r="E63" s="7"/>
      <c r="F63" s="12"/>
      <c r="G63" s="12">
        <f>SUM(G64:G66)</f>
        <v>55000</v>
      </c>
    </row>
    <row r="64" spans="1:7" ht="15">
      <c r="A64" s="10"/>
      <c r="B64" s="9"/>
      <c r="C64" s="9" t="s">
        <v>73</v>
      </c>
      <c r="D64" s="9" t="s">
        <v>74</v>
      </c>
      <c r="E64" s="9">
        <v>5</v>
      </c>
      <c r="F64" s="14">
        <v>1400</v>
      </c>
      <c r="G64" s="14">
        <f>SUM(E64*F64)</f>
        <v>7000</v>
      </c>
    </row>
    <row r="65" spans="3:7" ht="13.5" customHeight="1">
      <c r="C65" s="5" t="s">
        <v>75</v>
      </c>
      <c r="D65" s="5" t="s">
        <v>76</v>
      </c>
      <c r="E65" s="5">
        <v>40</v>
      </c>
      <c r="F65" s="13">
        <v>1200</v>
      </c>
      <c r="G65" s="13">
        <f>SUM(E65*F65)</f>
        <v>48000</v>
      </c>
    </row>
    <row r="66" ht="13.5" customHeight="1"/>
    <row r="67" spans="1:7" s="40" customFormat="1" ht="13.5" customHeight="1">
      <c r="A67" s="17"/>
      <c r="B67" s="16" t="s">
        <v>29</v>
      </c>
      <c r="C67" s="16"/>
      <c r="D67" s="16"/>
      <c r="E67" s="16"/>
      <c r="F67" s="18"/>
      <c r="G67" s="18">
        <f>SUM(G61,G63)</f>
        <v>481100</v>
      </c>
    </row>
    <row r="68" spans="1:7" s="40" customFormat="1" ht="15">
      <c r="A68" s="8">
        <v>32</v>
      </c>
      <c r="B68" s="7" t="s">
        <v>21</v>
      </c>
      <c r="C68" s="23" t="s">
        <v>96</v>
      </c>
      <c r="D68" s="7"/>
      <c r="E68" s="7"/>
      <c r="F68" s="24">
        <v>0.35</v>
      </c>
      <c r="G68" s="12">
        <f>SUM(F68*G67)</f>
        <v>168385</v>
      </c>
    </row>
    <row r="69" spans="1:7" s="40" customFormat="1" ht="15">
      <c r="A69" s="17"/>
      <c r="B69" s="16" t="s">
        <v>78</v>
      </c>
      <c r="C69" s="32"/>
      <c r="D69" s="16"/>
      <c r="E69" s="16"/>
      <c r="F69" s="33"/>
      <c r="G69" s="18">
        <f>SUM(G67:G68)</f>
        <v>649485</v>
      </c>
    </row>
    <row r="70" spans="1:7" s="40" customFormat="1" ht="15">
      <c r="A70" s="8"/>
      <c r="B70" s="7" t="s">
        <v>22</v>
      </c>
      <c r="C70" s="23" t="s">
        <v>79</v>
      </c>
      <c r="D70" s="7"/>
      <c r="E70" s="7"/>
      <c r="F70" s="24">
        <v>0</v>
      </c>
      <c r="G70" s="34">
        <f>SUM(G69*F70)</f>
        <v>0</v>
      </c>
    </row>
    <row r="71" spans="1:7" s="40" customFormat="1" ht="15">
      <c r="A71" s="17"/>
      <c r="B71" s="16" t="s">
        <v>80</v>
      </c>
      <c r="C71" s="16"/>
      <c r="D71" s="16"/>
      <c r="E71" s="16"/>
      <c r="F71" s="18"/>
      <c r="G71" s="18">
        <f>SUM(G69:G70)</f>
        <v>649485</v>
      </c>
    </row>
  </sheetData>
  <mergeCells count="7">
    <mergeCell ref="A6:G6"/>
    <mergeCell ref="D1:D2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scale="30" r:id="rId1"/>
  <headerFooter>
    <oddHeader xml:space="preserve">&amp;LFY25 Intramural Solicitation Budget and Obligation Plan </oddHeader>
  </headerFooter>
  <ignoredErrors>
    <ignoredError sqref="G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1"/>
  <sheetViews>
    <sheetView workbookViewId="0" topLeftCell="A1">
      <selection activeCell="G32" sqref="G32"/>
    </sheetView>
  </sheetViews>
  <sheetFormatPr defaultColWidth="9.140625" defaultRowHeight="15"/>
  <cols>
    <col min="1" max="1" width="6.140625" style="6" customWidth="1"/>
    <col min="2" max="2" width="22.0039062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16384" width="9.140625" style="9" customWidth="1"/>
  </cols>
  <sheetData>
    <row r="1" spans="1:7" ht="15">
      <c r="A1" s="106" t="s">
        <v>31</v>
      </c>
      <c r="B1" s="106"/>
      <c r="C1" s="46" t="str">
        <f>'2026 Lab Name A'!C1</f>
        <v>eBRAP log number</v>
      </c>
      <c r="D1" s="108" t="s">
        <v>81</v>
      </c>
      <c r="E1" s="44"/>
      <c r="F1" s="44"/>
      <c r="G1" s="45"/>
    </row>
    <row r="2" spans="1:7" ht="15">
      <c r="A2" s="106" t="s">
        <v>34</v>
      </c>
      <c r="B2" s="106"/>
      <c r="C2" s="46" t="str">
        <f>'2026 Lab Name A'!C2</f>
        <v>Short title</v>
      </c>
      <c r="D2" s="109"/>
      <c r="E2" s="44"/>
      <c r="F2" s="44"/>
      <c r="G2" s="45"/>
    </row>
    <row r="3" spans="1:7" ht="25.5">
      <c r="A3" s="106" t="s">
        <v>36</v>
      </c>
      <c r="B3" s="106"/>
      <c r="C3" s="63" t="s">
        <v>37</v>
      </c>
      <c r="D3" s="79" t="s">
        <v>82</v>
      </c>
      <c r="E3" s="44"/>
      <c r="F3" s="44"/>
      <c r="G3" s="45"/>
    </row>
    <row r="4" spans="1:7" ht="15">
      <c r="A4" s="106" t="s">
        <v>38</v>
      </c>
      <c r="B4" s="107"/>
      <c r="C4" s="63" t="s">
        <v>83</v>
      </c>
      <c r="D4" s="44" t="s">
        <v>40</v>
      </c>
      <c r="E4" s="44"/>
      <c r="F4" s="44"/>
      <c r="G4" s="45"/>
    </row>
    <row r="5" spans="1:7" ht="15">
      <c r="A5" s="106" t="s">
        <v>41</v>
      </c>
      <c r="B5" s="107"/>
      <c r="C5" s="63">
        <v>2027</v>
      </c>
      <c r="D5" s="44"/>
      <c r="E5" s="44"/>
      <c r="F5" s="44"/>
      <c r="G5" s="45"/>
    </row>
    <row r="6" spans="1:7" ht="15">
      <c r="A6" s="114" t="s">
        <v>97</v>
      </c>
      <c r="B6" s="115"/>
      <c r="C6" s="115"/>
      <c r="D6" s="115"/>
      <c r="E6" s="115"/>
      <c r="F6" s="115"/>
      <c r="G6" s="116"/>
    </row>
    <row r="7" spans="1:7" s="39" customFormat="1" ht="25.5">
      <c r="A7" s="19" t="s">
        <v>5</v>
      </c>
      <c r="B7" s="20" t="s">
        <v>6</v>
      </c>
      <c r="C7" s="20" t="s">
        <v>95</v>
      </c>
      <c r="D7" s="20" t="s">
        <v>42</v>
      </c>
      <c r="E7" s="20" t="s">
        <v>43</v>
      </c>
      <c r="F7" s="21" t="s">
        <v>44</v>
      </c>
      <c r="G7" s="22" t="s">
        <v>10</v>
      </c>
    </row>
    <row r="9" spans="1:7" s="40" customFormat="1" ht="15">
      <c r="A9" s="8">
        <v>11</v>
      </c>
      <c r="B9" s="7" t="s">
        <v>48</v>
      </c>
      <c r="C9" s="7"/>
      <c r="D9" s="7" t="s">
        <v>102</v>
      </c>
      <c r="E9" s="7">
        <f>SUM(E10:E20)</f>
        <v>0.5</v>
      </c>
      <c r="F9" s="7"/>
      <c r="G9" s="12">
        <f>SUM(G10:G20)</f>
        <v>100000</v>
      </c>
    </row>
    <row r="10" spans="2:7" ht="15">
      <c r="B10" s="11"/>
      <c r="C10" s="5" t="s">
        <v>50</v>
      </c>
      <c r="E10" s="5">
        <v>0.5</v>
      </c>
      <c r="F10" s="13">
        <v>200000</v>
      </c>
      <c r="G10" s="13">
        <f>SUM(E10*F10)</f>
        <v>100000</v>
      </c>
    </row>
    <row r="11" spans="2:7" ht="15">
      <c r="B11" s="11"/>
      <c r="G11" s="13">
        <f aca="true" t="shared" si="0" ref="G11:G18">SUM(E11*F11)</f>
        <v>0</v>
      </c>
    </row>
    <row r="12" spans="2:7" ht="15">
      <c r="B12" s="11"/>
      <c r="G12" s="13">
        <f t="shared" si="0"/>
        <v>0</v>
      </c>
    </row>
    <row r="13" spans="2:7" ht="15">
      <c r="B13" s="11"/>
      <c r="G13" s="13">
        <f t="shared" si="0"/>
        <v>0</v>
      </c>
    </row>
    <row r="14" spans="2:7" ht="15">
      <c r="B14" s="11"/>
      <c r="G14" s="13">
        <f t="shared" si="0"/>
        <v>0</v>
      </c>
    </row>
    <row r="15" spans="2:7" ht="15">
      <c r="B15" s="11"/>
      <c r="G15" s="13">
        <f t="shared" si="0"/>
        <v>0</v>
      </c>
    </row>
    <row r="16" spans="2:7" ht="15">
      <c r="B16" s="11"/>
      <c r="G16" s="13">
        <f t="shared" si="0"/>
        <v>0</v>
      </c>
    </row>
    <row r="17" spans="2:7" ht="15">
      <c r="B17" s="11"/>
      <c r="G17" s="13">
        <f t="shared" si="0"/>
        <v>0</v>
      </c>
    </row>
    <row r="18" spans="2:7" ht="15">
      <c r="B18" s="11"/>
      <c r="G18" s="13">
        <f t="shared" si="0"/>
        <v>0</v>
      </c>
    </row>
    <row r="19" spans="2:7" ht="15">
      <c r="B19" s="11"/>
      <c r="G19" s="13">
        <f aca="true" t="shared" si="1" ref="G19:G20">SUM(E19*F19)</f>
        <v>0</v>
      </c>
    </row>
    <row r="20" spans="2:7" ht="15">
      <c r="B20" s="11"/>
      <c r="G20" s="13">
        <f t="shared" si="1"/>
        <v>0</v>
      </c>
    </row>
    <row r="21" spans="1:7" s="40" customFormat="1" ht="15">
      <c r="A21" s="8">
        <v>11</v>
      </c>
      <c r="B21" s="7" t="s">
        <v>51</v>
      </c>
      <c r="C21" s="7"/>
      <c r="D21" s="7"/>
      <c r="E21" s="7">
        <f>SUM(E22:E29)</f>
        <v>0.3</v>
      </c>
      <c r="F21" s="12"/>
      <c r="G21" s="12">
        <f>SUM(G22:G29)</f>
        <v>0</v>
      </c>
    </row>
    <row r="22" spans="3:7" ht="15">
      <c r="C22" s="5" t="s">
        <v>52</v>
      </c>
      <c r="E22" s="5">
        <v>0.3</v>
      </c>
      <c r="F22" s="13">
        <v>0</v>
      </c>
      <c r="G22" s="13">
        <f>SUM(E22*F22)</f>
        <v>0</v>
      </c>
    </row>
    <row r="23" ht="15">
      <c r="G23" s="13">
        <f aca="true" t="shared" si="2" ref="G23:G27">SUM(E23*F23)</f>
        <v>0</v>
      </c>
    </row>
    <row r="24" ht="15">
      <c r="G24" s="13">
        <f t="shared" si="2"/>
        <v>0</v>
      </c>
    </row>
    <row r="25" ht="15">
      <c r="G25" s="13">
        <f t="shared" si="2"/>
        <v>0</v>
      </c>
    </row>
    <row r="26" ht="15">
      <c r="G26" s="13">
        <f t="shared" si="2"/>
        <v>0</v>
      </c>
    </row>
    <row r="27" ht="15">
      <c r="G27" s="13">
        <f t="shared" si="2"/>
        <v>0</v>
      </c>
    </row>
    <row r="28" ht="15">
      <c r="G28" s="13">
        <f aca="true" t="shared" si="3" ref="G28:G29">SUM(E28*F28)</f>
        <v>0</v>
      </c>
    </row>
    <row r="29" ht="15">
      <c r="G29" s="13">
        <f t="shared" si="3"/>
        <v>0</v>
      </c>
    </row>
    <row r="30" spans="1:7" s="40" customFormat="1" ht="15">
      <c r="A30" s="8">
        <v>21</v>
      </c>
      <c r="B30" s="7" t="s">
        <v>13</v>
      </c>
      <c r="C30" s="7"/>
      <c r="D30" s="7"/>
      <c r="E30" s="7"/>
      <c r="F30" s="12"/>
      <c r="G30" s="12">
        <f>SUM(G31:G33)</f>
        <v>15000</v>
      </c>
    </row>
    <row r="31" spans="3:7" ht="15">
      <c r="C31" s="5" t="s">
        <v>53</v>
      </c>
      <c r="D31" s="5" t="s">
        <v>54</v>
      </c>
      <c r="E31" s="5">
        <v>3</v>
      </c>
      <c r="F31" s="13">
        <v>3000</v>
      </c>
      <c r="G31" s="13">
        <f>SUM(E31*F31)</f>
        <v>9000</v>
      </c>
    </row>
    <row r="32" spans="3:7" ht="15">
      <c r="C32" s="5" t="s">
        <v>55</v>
      </c>
      <c r="D32" s="5" t="s">
        <v>56</v>
      </c>
      <c r="E32" s="5">
        <v>2</v>
      </c>
      <c r="F32" s="13">
        <v>3000</v>
      </c>
      <c r="G32" s="13">
        <f>SUM(E32*F32)</f>
        <v>6000</v>
      </c>
    </row>
    <row r="33" ht="15">
      <c r="G33" s="13">
        <f>SUM(E33*F33)</f>
        <v>0</v>
      </c>
    </row>
    <row r="34" spans="1:7" s="40" customFormat="1" ht="15">
      <c r="A34" s="8">
        <v>22</v>
      </c>
      <c r="B34" s="7" t="s">
        <v>14</v>
      </c>
      <c r="C34" s="7"/>
      <c r="D34" s="7"/>
      <c r="E34" s="7"/>
      <c r="F34" s="12"/>
      <c r="G34" s="12">
        <f>SUM(G35:G36)</f>
        <v>2500</v>
      </c>
    </row>
    <row r="35" spans="1:7" ht="15">
      <c r="A35" s="10"/>
      <c r="B35" s="9"/>
      <c r="C35" s="9" t="s">
        <v>57</v>
      </c>
      <c r="D35" s="9" t="s">
        <v>58</v>
      </c>
      <c r="E35" s="9">
        <v>10</v>
      </c>
      <c r="F35" s="14">
        <v>250</v>
      </c>
      <c r="G35" s="14">
        <f>SUM(E35*F35)</f>
        <v>2500</v>
      </c>
    </row>
    <row r="36" ht="15">
      <c r="G36" s="14">
        <f>SUM(E36*F36)</f>
        <v>0</v>
      </c>
    </row>
    <row r="37" spans="1:7" s="40" customFormat="1" ht="15">
      <c r="A37" s="8">
        <v>23</v>
      </c>
      <c r="B37" s="7" t="s">
        <v>15</v>
      </c>
      <c r="C37" s="7"/>
      <c r="D37" s="7"/>
      <c r="E37" s="7"/>
      <c r="F37" s="12"/>
      <c r="G37" s="12">
        <f>SUM(G38:G39)</f>
        <v>8000</v>
      </c>
    </row>
    <row r="38" spans="3:7" ht="15">
      <c r="C38" s="5" t="s">
        <v>59</v>
      </c>
      <c r="D38" s="5" t="s">
        <v>60</v>
      </c>
      <c r="E38" s="5">
        <v>1</v>
      </c>
      <c r="F38" s="13">
        <v>8000</v>
      </c>
      <c r="G38" s="13">
        <f>SUM(E38*F38)</f>
        <v>8000</v>
      </c>
    </row>
    <row r="39" ht="15">
      <c r="G39" s="13">
        <f>SUM(E39*F39)</f>
        <v>0</v>
      </c>
    </row>
    <row r="40" spans="1:7" s="40" customFormat="1" ht="15">
      <c r="A40" s="8">
        <v>24</v>
      </c>
      <c r="B40" s="7" t="s">
        <v>16</v>
      </c>
      <c r="C40" s="7"/>
      <c r="D40" s="7"/>
      <c r="E40" s="7"/>
      <c r="F40" s="12"/>
      <c r="G40" s="12">
        <f>SUM(G41:G42)</f>
        <v>5000</v>
      </c>
    </row>
    <row r="41" spans="3:7" ht="15">
      <c r="C41" s="5" t="s">
        <v>61</v>
      </c>
      <c r="D41" s="5" t="s">
        <v>62</v>
      </c>
      <c r="E41" s="5">
        <v>2</v>
      </c>
      <c r="F41" s="13">
        <v>2500</v>
      </c>
      <c r="G41" s="13">
        <f>SUM(E41*F41)</f>
        <v>5000</v>
      </c>
    </row>
    <row r="42" ht="15">
      <c r="G42" s="13">
        <f>SUM(E42*F42)</f>
        <v>0</v>
      </c>
    </row>
    <row r="43" spans="1:7" s="40" customFormat="1" ht="15">
      <c r="A43" s="8">
        <v>25</v>
      </c>
      <c r="B43" s="7" t="s">
        <v>17</v>
      </c>
      <c r="C43" s="7"/>
      <c r="D43" s="7"/>
      <c r="E43" s="7"/>
      <c r="F43" s="12"/>
      <c r="G43" s="12">
        <f>SUM(G44,G48)</f>
        <v>165000</v>
      </c>
    </row>
    <row r="44" spans="1:7" s="40" customFormat="1" ht="15">
      <c r="A44" s="8">
        <v>25</v>
      </c>
      <c r="B44" s="15" t="s">
        <v>63</v>
      </c>
      <c r="C44" s="7"/>
      <c r="D44" s="7"/>
      <c r="E44" s="7">
        <f>SUM(E45:E47)</f>
        <v>2</v>
      </c>
      <c r="F44" s="12"/>
      <c r="G44" s="12">
        <f>SUM(G45:G47)</f>
        <v>130000</v>
      </c>
    </row>
    <row r="45" spans="3:7" ht="15">
      <c r="C45" s="43" t="s">
        <v>64</v>
      </c>
      <c r="D45" s="5" t="s">
        <v>85</v>
      </c>
      <c r="E45" s="5">
        <v>1</v>
      </c>
      <c r="F45" s="13">
        <v>60000</v>
      </c>
      <c r="G45" s="13">
        <f>SUM(E45*F45)</f>
        <v>60000</v>
      </c>
    </row>
    <row r="46" spans="3:7" ht="15">
      <c r="C46" s="43" t="s">
        <v>64</v>
      </c>
      <c r="D46" s="5" t="s">
        <v>86</v>
      </c>
      <c r="E46" s="5">
        <v>1</v>
      </c>
      <c r="F46" s="13">
        <v>70000</v>
      </c>
      <c r="G46" s="13">
        <f>SUM(E46*F46)</f>
        <v>70000</v>
      </c>
    </row>
    <row r="47" ht="15">
      <c r="G47" s="13">
        <f>SUM(E47*F47)</f>
        <v>0</v>
      </c>
    </row>
    <row r="48" spans="1:7" s="40" customFormat="1" ht="15">
      <c r="A48" s="8">
        <v>25</v>
      </c>
      <c r="B48" s="15" t="s">
        <v>66</v>
      </c>
      <c r="C48" s="7"/>
      <c r="D48" s="7"/>
      <c r="E48" s="7"/>
      <c r="F48" s="12"/>
      <c r="G48" s="12">
        <f>SUM(G49:G51)</f>
        <v>35000</v>
      </c>
    </row>
    <row r="49" spans="3:7" ht="15">
      <c r="C49" s="5" t="s">
        <v>67</v>
      </c>
      <c r="E49" s="5">
        <v>1</v>
      </c>
      <c r="F49" s="13">
        <v>35000</v>
      </c>
      <c r="G49" s="13">
        <f>SUM(E49*F49)</f>
        <v>35000</v>
      </c>
    </row>
    <row r="50" ht="15">
      <c r="G50" s="13">
        <f aca="true" t="shared" si="4" ref="G50:G51">SUM(E50*F50)</f>
        <v>0</v>
      </c>
    </row>
    <row r="51" ht="15">
      <c r="G51" s="13">
        <f t="shared" si="4"/>
        <v>0</v>
      </c>
    </row>
    <row r="52" spans="1:7" s="40" customFormat="1" ht="15">
      <c r="A52" s="8">
        <v>26</v>
      </c>
      <c r="B52" s="7" t="s">
        <v>68</v>
      </c>
      <c r="C52" s="7"/>
      <c r="D52" s="7"/>
      <c r="E52" s="7"/>
      <c r="F52" s="12"/>
      <c r="G52" s="12">
        <f>SUM(G53:G56)</f>
        <v>60600</v>
      </c>
    </row>
    <row r="53" spans="3:7" ht="15">
      <c r="C53" s="5" t="s">
        <v>69</v>
      </c>
      <c r="E53" s="5">
        <v>1</v>
      </c>
      <c r="F53" s="13">
        <v>40000</v>
      </c>
      <c r="G53" s="13">
        <f>SUM(E53*F53)</f>
        <v>40000</v>
      </c>
    </row>
    <row r="54" spans="3:7" ht="15">
      <c r="C54" s="5" t="s">
        <v>18</v>
      </c>
      <c r="E54" s="5">
        <v>1</v>
      </c>
      <c r="F54" s="13">
        <v>20000</v>
      </c>
      <c r="G54" s="13">
        <f>SUM(E54*F54)</f>
        <v>20000</v>
      </c>
    </row>
    <row r="55" spans="3:7" ht="15">
      <c r="C55" s="5" t="s">
        <v>70</v>
      </c>
      <c r="E55" s="5">
        <v>40</v>
      </c>
      <c r="F55" s="13">
        <v>15</v>
      </c>
      <c r="G55" s="13">
        <f>SUM(E55*F55)</f>
        <v>600</v>
      </c>
    </row>
    <row r="56" ht="15">
      <c r="G56" s="13">
        <f>SUM(E56*F56)</f>
        <v>0</v>
      </c>
    </row>
    <row r="57" spans="1:7" s="40" customFormat="1" ht="15">
      <c r="A57" s="8">
        <v>31</v>
      </c>
      <c r="B57" s="7" t="s">
        <v>19</v>
      </c>
      <c r="C57" s="7"/>
      <c r="D57" s="7"/>
      <c r="E57" s="7"/>
      <c r="F57" s="12"/>
      <c r="G57" s="12">
        <f>SUM(G58:G60)</f>
        <v>120000</v>
      </c>
    </row>
    <row r="58" spans="3:7" ht="15">
      <c r="C58" s="5" t="s">
        <v>71</v>
      </c>
      <c r="E58" s="5">
        <v>1</v>
      </c>
      <c r="F58" s="13">
        <v>120000</v>
      </c>
      <c r="G58" s="13">
        <f>SUM(E58*F58)</f>
        <v>120000</v>
      </c>
    </row>
    <row r="59" ht="15">
      <c r="G59" s="13">
        <f aca="true" t="shared" si="5" ref="G59:G60">SUM(E59*F59)</f>
        <v>0</v>
      </c>
    </row>
    <row r="60" ht="15">
      <c r="G60" s="13">
        <f t="shared" si="5"/>
        <v>0</v>
      </c>
    </row>
    <row r="61" spans="1:7" s="40" customFormat="1" ht="15">
      <c r="A61" s="17"/>
      <c r="B61" s="16" t="s">
        <v>72</v>
      </c>
      <c r="C61" s="16"/>
      <c r="D61" s="16"/>
      <c r="E61" s="16"/>
      <c r="F61" s="18"/>
      <c r="G61" s="18">
        <f>SUM(G9,G30,G34,G37,G40,G43,G52,G57)</f>
        <v>476100</v>
      </c>
    </row>
    <row r="63" spans="1:7" s="40" customFormat="1" ht="15">
      <c r="A63" s="8"/>
      <c r="B63" s="7" t="s">
        <v>20</v>
      </c>
      <c r="C63" s="7"/>
      <c r="D63" s="7"/>
      <c r="E63" s="7"/>
      <c r="F63" s="12"/>
      <c r="G63" s="12">
        <f>SUM(G64:G66)</f>
        <v>55000</v>
      </c>
    </row>
    <row r="64" spans="1:7" ht="15">
      <c r="A64" s="10"/>
      <c r="B64" s="9"/>
      <c r="C64" s="9" t="s">
        <v>73</v>
      </c>
      <c r="D64" s="9" t="s">
        <v>74</v>
      </c>
      <c r="E64" s="9">
        <v>5</v>
      </c>
      <c r="F64" s="14">
        <v>1400</v>
      </c>
      <c r="G64" s="14">
        <f>SUM(E64*F64)</f>
        <v>7000</v>
      </c>
    </row>
    <row r="65" spans="3:7" ht="13.5" customHeight="1">
      <c r="C65" s="5" t="s">
        <v>75</v>
      </c>
      <c r="D65" s="5" t="s">
        <v>76</v>
      </c>
      <c r="E65" s="5">
        <v>40</v>
      </c>
      <c r="F65" s="13">
        <v>1200</v>
      </c>
      <c r="G65" s="13">
        <f>SUM(E65*F65)</f>
        <v>48000</v>
      </c>
    </row>
    <row r="66" ht="13.5" customHeight="1"/>
    <row r="67" spans="1:7" s="40" customFormat="1" ht="13.5" customHeight="1">
      <c r="A67" s="17"/>
      <c r="B67" s="16" t="s">
        <v>29</v>
      </c>
      <c r="C67" s="16"/>
      <c r="D67" s="16"/>
      <c r="E67" s="16"/>
      <c r="F67" s="18"/>
      <c r="G67" s="18">
        <f>SUM(G61,G63)</f>
        <v>531100</v>
      </c>
    </row>
    <row r="68" spans="1:7" s="40" customFormat="1" ht="15">
      <c r="A68" s="8">
        <v>32</v>
      </c>
      <c r="B68" s="7" t="s">
        <v>21</v>
      </c>
      <c r="C68" s="23" t="s">
        <v>96</v>
      </c>
      <c r="D68" s="7"/>
      <c r="E68" s="7"/>
      <c r="F68" s="24">
        <v>0.28</v>
      </c>
      <c r="G68" s="12">
        <f>SUM(F68*G67)</f>
        <v>148708</v>
      </c>
    </row>
    <row r="69" spans="1:7" s="40" customFormat="1" ht="15">
      <c r="A69" s="17"/>
      <c r="B69" s="16" t="s">
        <v>78</v>
      </c>
      <c r="C69" s="32"/>
      <c r="D69" s="16"/>
      <c r="E69" s="16"/>
      <c r="F69" s="33"/>
      <c r="G69" s="18">
        <f>SUM(G67:G68)</f>
        <v>679808</v>
      </c>
    </row>
    <row r="70" spans="1:7" s="40" customFormat="1" ht="15">
      <c r="A70" s="8"/>
      <c r="B70" s="7" t="s">
        <v>22</v>
      </c>
      <c r="C70" s="23" t="s">
        <v>79</v>
      </c>
      <c r="D70" s="7"/>
      <c r="E70" s="7"/>
      <c r="F70" s="24">
        <v>0</v>
      </c>
      <c r="G70" s="34">
        <f>SUM(G69*F70)</f>
        <v>0</v>
      </c>
    </row>
    <row r="71" spans="1:7" s="40" customFormat="1" ht="15">
      <c r="A71" s="17"/>
      <c r="B71" s="16" t="s">
        <v>80</v>
      </c>
      <c r="C71" s="16"/>
      <c r="D71" s="16"/>
      <c r="E71" s="16"/>
      <c r="F71" s="18"/>
      <c r="G71" s="18">
        <f>SUM(G69:G70)</f>
        <v>679808</v>
      </c>
    </row>
  </sheetData>
  <mergeCells count="7">
    <mergeCell ref="A6:G6"/>
    <mergeCell ref="A5:B5"/>
    <mergeCell ref="A1:B1"/>
    <mergeCell ref="A2:B2"/>
    <mergeCell ref="A3:B3"/>
    <mergeCell ref="A4:B4"/>
    <mergeCell ref="D1:D2"/>
  </mergeCells>
  <printOptions/>
  <pageMargins left="0.7" right="0.7" top="0.75" bottom="0.75" header="0.3" footer="0.3"/>
  <pageSetup horizontalDpi="600" verticalDpi="600" orientation="landscape" scale="30" r:id="rId1"/>
  <headerFooter>
    <oddHeader xml:space="preserve">&amp;LFY25 Intramural Solicitation Budget and Obligation Plan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1"/>
  <sheetViews>
    <sheetView workbookViewId="0" topLeftCell="A1">
      <selection activeCell="G32" sqref="G32"/>
    </sheetView>
  </sheetViews>
  <sheetFormatPr defaultColWidth="9.140625" defaultRowHeight="15"/>
  <cols>
    <col min="1" max="1" width="6.140625" style="6" customWidth="1"/>
    <col min="2" max="2" width="21.851562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16384" width="9.140625" style="9" customWidth="1"/>
  </cols>
  <sheetData>
    <row r="1" spans="1:7" ht="15">
      <c r="A1" s="36" t="s">
        <v>98</v>
      </c>
      <c r="B1" s="35"/>
      <c r="C1" s="36"/>
      <c r="D1" s="35"/>
      <c r="E1" s="35"/>
      <c r="F1" s="37"/>
      <c r="G1" s="38"/>
    </row>
    <row r="2" spans="1:7" ht="15">
      <c r="A2" s="110" t="s">
        <v>31</v>
      </c>
      <c r="B2" s="110"/>
      <c r="C2" s="44" t="str">
        <f>'2026 Lab Name A'!C1</f>
        <v>eBRAP log number</v>
      </c>
      <c r="D2" s="112" t="s">
        <v>89</v>
      </c>
      <c r="E2" s="44"/>
      <c r="F2" s="44"/>
      <c r="G2" s="45"/>
    </row>
    <row r="3" spans="1:7" ht="15">
      <c r="A3" s="110" t="s">
        <v>34</v>
      </c>
      <c r="B3" s="110"/>
      <c r="C3" s="44" t="str">
        <f>'2026 Lab Name A'!C2</f>
        <v>Short title</v>
      </c>
      <c r="D3" s="113"/>
      <c r="E3" s="44"/>
      <c r="F3" s="44"/>
      <c r="G3" s="45"/>
    </row>
    <row r="4" spans="1:7" ht="25.5">
      <c r="A4" s="110" t="s">
        <v>90</v>
      </c>
      <c r="B4" s="110"/>
      <c r="C4" s="44" t="s">
        <v>91</v>
      </c>
      <c r="D4" s="81" t="s">
        <v>92</v>
      </c>
      <c r="E4" s="44"/>
      <c r="F4" s="44"/>
      <c r="G4" s="45"/>
    </row>
    <row r="5" spans="1:7" ht="15">
      <c r="A5" s="110" t="s">
        <v>99</v>
      </c>
      <c r="B5" s="111"/>
      <c r="C5" s="44" t="s">
        <v>94</v>
      </c>
      <c r="D5" s="44"/>
      <c r="E5" s="44"/>
      <c r="F5" s="44"/>
      <c r="G5" s="45"/>
    </row>
    <row r="6" spans="1:7" ht="15">
      <c r="A6" s="106" t="s">
        <v>41</v>
      </c>
      <c r="B6" s="107"/>
      <c r="C6" s="63">
        <v>2027</v>
      </c>
      <c r="D6" s="41"/>
      <c r="E6" s="41"/>
      <c r="F6" s="41"/>
      <c r="G6" s="42"/>
    </row>
    <row r="7" spans="1:7" ht="15">
      <c r="A7" s="114" t="s">
        <v>100</v>
      </c>
      <c r="B7" s="115"/>
      <c r="C7" s="115"/>
      <c r="D7" s="115"/>
      <c r="E7" s="115"/>
      <c r="F7" s="115"/>
      <c r="G7" s="116"/>
    </row>
    <row r="8" spans="1:7" s="39" customFormat="1" ht="25.5">
      <c r="A8" s="19" t="s">
        <v>5</v>
      </c>
      <c r="B8" s="20" t="s">
        <v>6</v>
      </c>
      <c r="C8" s="20" t="s">
        <v>95</v>
      </c>
      <c r="D8" s="20" t="s">
        <v>42</v>
      </c>
      <c r="E8" s="20" t="s">
        <v>43</v>
      </c>
      <c r="F8" s="21" t="s">
        <v>44</v>
      </c>
      <c r="G8" s="22" t="s">
        <v>10</v>
      </c>
    </row>
    <row r="10" spans="1:7" s="40" customFormat="1" ht="15">
      <c r="A10" s="8">
        <v>11</v>
      </c>
      <c r="B10" s="7" t="s">
        <v>48</v>
      </c>
      <c r="C10" s="7"/>
      <c r="D10" s="7"/>
      <c r="E10" s="7">
        <f>SUM(E11:E20)</f>
        <v>0.5</v>
      </c>
      <c r="F10" s="7"/>
      <c r="G10" s="12">
        <f>SUM(G11:G20)</f>
        <v>50000</v>
      </c>
    </row>
    <row r="11" spans="2:7" ht="15">
      <c r="B11" s="11"/>
      <c r="C11" s="5" t="s">
        <v>50</v>
      </c>
      <c r="E11" s="5">
        <v>0.5</v>
      </c>
      <c r="F11" s="13">
        <v>100000</v>
      </c>
      <c r="G11" s="13">
        <f>SUM(E11*F11)</f>
        <v>50000</v>
      </c>
    </row>
    <row r="12" spans="2:7" ht="15">
      <c r="B12" s="11"/>
      <c r="G12" s="13">
        <f aca="true" t="shared" si="0" ref="G12:G18">SUM(E12*F12)</f>
        <v>0</v>
      </c>
    </row>
    <row r="13" spans="2:7" ht="15">
      <c r="B13" s="11"/>
      <c r="G13" s="13">
        <f t="shared" si="0"/>
        <v>0</v>
      </c>
    </row>
    <row r="14" spans="2:7" ht="15">
      <c r="B14" s="11"/>
      <c r="G14" s="13">
        <f t="shared" si="0"/>
        <v>0</v>
      </c>
    </row>
    <row r="15" spans="2:7" ht="15">
      <c r="B15" s="11"/>
      <c r="G15" s="13">
        <f t="shared" si="0"/>
        <v>0</v>
      </c>
    </row>
    <row r="16" spans="2:7" ht="15">
      <c r="B16" s="11"/>
      <c r="G16" s="13">
        <f t="shared" si="0"/>
        <v>0</v>
      </c>
    </row>
    <row r="17" spans="2:7" ht="15">
      <c r="B17" s="11"/>
      <c r="G17" s="13">
        <f t="shared" si="0"/>
        <v>0</v>
      </c>
    </row>
    <row r="18" spans="2:7" ht="15">
      <c r="B18" s="11"/>
      <c r="G18" s="13">
        <f t="shared" si="0"/>
        <v>0</v>
      </c>
    </row>
    <row r="19" spans="2:7" ht="15">
      <c r="B19" s="11"/>
      <c r="G19" s="13">
        <f aca="true" t="shared" si="1" ref="G19:G20">SUM(E19*F19)</f>
        <v>0</v>
      </c>
    </row>
    <row r="20" spans="2:7" ht="15">
      <c r="B20" s="11"/>
      <c r="G20" s="13">
        <f t="shared" si="1"/>
        <v>0</v>
      </c>
    </row>
    <row r="21" spans="1:7" s="40" customFormat="1" ht="15">
      <c r="A21" s="8">
        <v>11</v>
      </c>
      <c r="B21" s="7" t="s">
        <v>51</v>
      </c>
      <c r="C21" s="7"/>
      <c r="D21" s="7"/>
      <c r="E21" s="7">
        <f>SUM(E22:E29)</f>
        <v>0</v>
      </c>
      <c r="F21" s="12"/>
      <c r="G21" s="12"/>
    </row>
    <row r="22" ht="15">
      <c r="G22" s="13">
        <f>SUM(E22*F22)</f>
        <v>0</v>
      </c>
    </row>
    <row r="23" ht="15">
      <c r="G23" s="13">
        <f aca="true" t="shared" si="2" ref="G23:G27">SUM(E23*F23)</f>
        <v>0</v>
      </c>
    </row>
    <row r="24" ht="15">
      <c r="G24" s="13">
        <f t="shared" si="2"/>
        <v>0</v>
      </c>
    </row>
    <row r="25" ht="15">
      <c r="G25" s="13">
        <f t="shared" si="2"/>
        <v>0</v>
      </c>
    </row>
    <row r="26" ht="15">
      <c r="G26" s="13">
        <f t="shared" si="2"/>
        <v>0</v>
      </c>
    </row>
    <row r="27" ht="15">
      <c r="G27" s="13">
        <f t="shared" si="2"/>
        <v>0</v>
      </c>
    </row>
    <row r="28" ht="15">
      <c r="G28" s="13">
        <f aca="true" t="shared" si="3" ref="G28:G29">SUM(E28*F28)</f>
        <v>0</v>
      </c>
    </row>
    <row r="29" ht="15">
      <c r="G29" s="13">
        <f t="shared" si="3"/>
        <v>0</v>
      </c>
    </row>
    <row r="30" spans="1:7" s="40" customFormat="1" ht="15">
      <c r="A30" s="8">
        <v>21</v>
      </c>
      <c r="B30" s="7" t="s">
        <v>13</v>
      </c>
      <c r="C30" s="7"/>
      <c r="D30" s="7"/>
      <c r="E30" s="7"/>
      <c r="F30" s="12"/>
      <c r="G30" s="12">
        <f>SUM(G31:G33)</f>
        <v>15000</v>
      </c>
    </row>
    <row r="31" spans="3:7" ht="15">
      <c r="C31" s="5" t="s">
        <v>53</v>
      </c>
      <c r="D31" s="5" t="s">
        <v>54</v>
      </c>
      <c r="E31" s="5">
        <v>3</v>
      </c>
      <c r="F31" s="13">
        <v>3000</v>
      </c>
      <c r="G31" s="13">
        <f>SUM(E31*F31)</f>
        <v>9000</v>
      </c>
    </row>
    <row r="32" spans="3:7" ht="15">
      <c r="C32" s="5" t="s">
        <v>55</v>
      </c>
      <c r="D32" s="5" t="s">
        <v>56</v>
      </c>
      <c r="E32" s="5">
        <v>2</v>
      </c>
      <c r="F32" s="13">
        <v>3000</v>
      </c>
      <c r="G32" s="13">
        <f>SUM(E32*F32)</f>
        <v>6000</v>
      </c>
    </row>
    <row r="33" ht="15">
      <c r="G33" s="13">
        <f>SUM(E33*F33)</f>
        <v>0</v>
      </c>
    </row>
    <row r="34" spans="1:7" s="40" customFormat="1" ht="15">
      <c r="A34" s="8">
        <v>22</v>
      </c>
      <c r="B34" s="7" t="s">
        <v>14</v>
      </c>
      <c r="C34" s="7"/>
      <c r="D34" s="7"/>
      <c r="E34" s="7"/>
      <c r="F34" s="12"/>
      <c r="G34" s="12">
        <f>SUM(G35:G36)</f>
        <v>2500</v>
      </c>
    </row>
    <row r="35" spans="1:7" ht="15">
      <c r="A35" s="10"/>
      <c r="B35" s="9"/>
      <c r="C35" s="9" t="s">
        <v>57</v>
      </c>
      <c r="D35" s="9" t="s">
        <v>58</v>
      </c>
      <c r="E35" s="9">
        <v>10</v>
      </c>
      <c r="F35" s="14">
        <v>250</v>
      </c>
      <c r="G35" s="14">
        <f>SUM(E35*F35)</f>
        <v>2500</v>
      </c>
    </row>
    <row r="36" ht="15">
      <c r="G36" s="14">
        <f>SUM(E36*F36)</f>
        <v>0</v>
      </c>
    </row>
    <row r="37" spans="1:7" s="40" customFormat="1" ht="15">
      <c r="A37" s="8">
        <v>23</v>
      </c>
      <c r="B37" s="7" t="s">
        <v>15</v>
      </c>
      <c r="C37" s="7"/>
      <c r="D37" s="7"/>
      <c r="E37" s="7"/>
      <c r="F37" s="12"/>
      <c r="G37" s="12">
        <f>SUM(G38:G39)</f>
        <v>0</v>
      </c>
    </row>
    <row r="38" ht="15">
      <c r="G38" s="13">
        <f>SUM(E38*F38)</f>
        <v>0</v>
      </c>
    </row>
    <row r="39" ht="15">
      <c r="G39" s="13">
        <f>SUM(E39*F39)</f>
        <v>0</v>
      </c>
    </row>
    <row r="40" spans="1:7" s="40" customFormat="1" ht="15">
      <c r="A40" s="8">
        <v>24</v>
      </c>
      <c r="B40" s="7" t="s">
        <v>16</v>
      </c>
      <c r="C40" s="7"/>
      <c r="D40" s="7"/>
      <c r="E40" s="7"/>
      <c r="F40" s="12"/>
      <c r="G40" s="12">
        <f>SUM(G41:G42)</f>
        <v>0</v>
      </c>
    </row>
    <row r="41" ht="15">
      <c r="G41" s="13">
        <f>SUM(E41*F41)</f>
        <v>0</v>
      </c>
    </row>
    <row r="42" ht="15">
      <c r="G42" s="13">
        <f>SUM(E42*F42)</f>
        <v>0</v>
      </c>
    </row>
    <row r="43" spans="1:7" s="40" customFormat="1" ht="15">
      <c r="A43" s="8">
        <v>25</v>
      </c>
      <c r="B43" s="7" t="s">
        <v>17</v>
      </c>
      <c r="C43" s="7"/>
      <c r="D43" s="7"/>
      <c r="E43" s="7"/>
      <c r="F43" s="12"/>
      <c r="G43" s="12">
        <f>SUM(G44,G48)</f>
        <v>130000</v>
      </c>
    </row>
    <row r="44" spans="1:7" s="40" customFormat="1" ht="15">
      <c r="A44" s="8">
        <v>25</v>
      </c>
      <c r="B44" s="15" t="s">
        <v>63</v>
      </c>
      <c r="C44" s="7"/>
      <c r="D44" s="7"/>
      <c r="E44" s="7">
        <f>SUM(E45:E47)</f>
        <v>2</v>
      </c>
      <c r="F44" s="12"/>
      <c r="G44" s="12">
        <f>SUM(G45:G47)</f>
        <v>130000</v>
      </c>
    </row>
    <row r="45" spans="3:7" ht="15">
      <c r="C45" s="43" t="s">
        <v>64</v>
      </c>
      <c r="D45" s="5" t="s">
        <v>85</v>
      </c>
      <c r="E45" s="5">
        <v>1</v>
      </c>
      <c r="F45" s="13">
        <v>60000</v>
      </c>
      <c r="G45" s="13">
        <f>SUM(E45*F45)</f>
        <v>60000</v>
      </c>
    </row>
    <row r="46" spans="3:7" ht="15">
      <c r="C46" s="43" t="s">
        <v>64</v>
      </c>
      <c r="D46" s="5" t="s">
        <v>86</v>
      </c>
      <c r="E46" s="5">
        <v>1</v>
      </c>
      <c r="F46" s="13">
        <v>70000</v>
      </c>
      <c r="G46" s="13">
        <f>SUM(E46*F46)</f>
        <v>70000</v>
      </c>
    </row>
    <row r="47" ht="15">
      <c r="G47" s="13">
        <f>SUM(E47*F47)</f>
        <v>0</v>
      </c>
    </row>
    <row r="48" spans="1:7" s="40" customFormat="1" ht="15">
      <c r="A48" s="8">
        <v>25</v>
      </c>
      <c r="B48" s="15" t="s">
        <v>66</v>
      </c>
      <c r="C48" s="7"/>
      <c r="D48" s="7"/>
      <c r="E48" s="7"/>
      <c r="F48" s="12"/>
      <c r="G48" s="12">
        <f>SUM(G49:G51)</f>
        <v>0</v>
      </c>
    </row>
    <row r="49" ht="15">
      <c r="G49" s="13">
        <f>SUM(E49*F49)</f>
        <v>0</v>
      </c>
    </row>
    <row r="50" ht="15">
      <c r="G50" s="13">
        <f aca="true" t="shared" si="4" ref="G50:G51">SUM(E50*F50)</f>
        <v>0</v>
      </c>
    </row>
    <row r="51" ht="15">
      <c r="G51" s="13">
        <f t="shared" si="4"/>
        <v>0</v>
      </c>
    </row>
    <row r="52" spans="1:7" s="40" customFormat="1" ht="15">
      <c r="A52" s="8">
        <v>26</v>
      </c>
      <c r="B52" s="7" t="s">
        <v>68</v>
      </c>
      <c r="C52" s="7"/>
      <c r="D52" s="7"/>
      <c r="E52" s="7"/>
      <c r="F52" s="12"/>
      <c r="G52" s="12">
        <f>SUM(G53:G56)</f>
        <v>0</v>
      </c>
    </row>
    <row r="53" ht="15">
      <c r="G53" s="13">
        <f>SUM(E53*F53)</f>
        <v>0</v>
      </c>
    </row>
    <row r="54" ht="15">
      <c r="G54" s="13">
        <f>SUM(E54*F54)</f>
        <v>0</v>
      </c>
    </row>
    <row r="55" ht="15">
      <c r="G55" s="13">
        <f>SUM(E55*F55)</f>
        <v>0</v>
      </c>
    </row>
    <row r="56" ht="15">
      <c r="G56" s="13">
        <f>SUM(E56*F56)</f>
        <v>0</v>
      </c>
    </row>
    <row r="57" spans="1:7" s="40" customFormat="1" ht="15">
      <c r="A57" s="8">
        <v>31</v>
      </c>
      <c r="B57" s="7" t="s">
        <v>19</v>
      </c>
      <c r="C57" s="7"/>
      <c r="D57" s="7"/>
      <c r="E57" s="7"/>
      <c r="F57" s="12"/>
      <c r="G57" s="12">
        <f>SUM(G58:G60)</f>
        <v>0</v>
      </c>
    </row>
    <row r="58" ht="15">
      <c r="G58" s="13">
        <f>SUM(E58*F58)</f>
        <v>0</v>
      </c>
    </row>
    <row r="59" ht="15">
      <c r="G59" s="13">
        <f aca="true" t="shared" si="5" ref="G59:G60">SUM(E59*F59)</f>
        <v>0</v>
      </c>
    </row>
    <row r="60" ht="15">
      <c r="G60" s="13">
        <f t="shared" si="5"/>
        <v>0</v>
      </c>
    </row>
    <row r="61" spans="1:7" s="40" customFormat="1" ht="15">
      <c r="A61" s="17"/>
      <c r="B61" s="16" t="s">
        <v>72</v>
      </c>
      <c r="C61" s="16"/>
      <c r="D61" s="16"/>
      <c r="E61" s="16"/>
      <c r="F61" s="18"/>
      <c r="G61" s="18">
        <f>SUM(G10,G30,G34,G37,G40,G43,G52,G57)</f>
        <v>197500</v>
      </c>
    </row>
    <row r="63" spans="1:7" s="40" customFormat="1" ht="15">
      <c r="A63" s="8"/>
      <c r="B63" s="7" t="s">
        <v>20</v>
      </c>
      <c r="C63" s="7"/>
      <c r="D63" s="7"/>
      <c r="E63" s="7"/>
      <c r="F63" s="12"/>
      <c r="G63" s="12">
        <f>SUM(G64:G66)</f>
        <v>0</v>
      </c>
    </row>
    <row r="64" spans="1:7" ht="15">
      <c r="A64" s="10"/>
      <c r="B64" s="9"/>
      <c r="C64" s="9"/>
      <c r="D64" s="9"/>
      <c r="E64" s="9"/>
      <c r="F64" s="14"/>
      <c r="G64" s="14">
        <f>SUM(E64*F64)</f>
        <v>0</v>
      </c>
    </row>
    <row r="65" ht="13.5" customHeight="1">
      <c r="G65" s="13">
        <f>SUM(E65*F65)</f>
        <v>0</v>
      </c>
    </row>
    <row r="66" ht="13.5" customHeight="1"/>
    <row r="67" spans="1:7" s="40" customFormat="1" ht="13.5" customHeight="1">
      <c r="A67" s="17"/>
      <c r="B67" s="16" t="s">
        <v>29</v>
      </c>
      <c r="C67" s="16"/>
      <c r="D67" s="16"/>
      <c r="E67" s="16"/>
      <c r="F67" s="18"/>
      <c r="G67" s="18">
        <f>SUM(G61,G63)</f>
        <v>197500</v>
      </c>
    </row>
    <row r="68" spans="1:7" s="40" customFormat="1" ht="15">
      <c r="A68" s="8">
        <v>32</v>
      </c>
      <c r="B68" s="7" t="s">
        <v>21</v>
      </c>
      <c r="C68" s="23" t="s">
        <v>96</v>
      </c>
      <c r="D68" s="7"/>
      <c r="E68" s="7"/>
      <c r="F68" s="24">
        <v>0.35</v>
      </c>
      <c r="G68" s="12">
        <f>SUM(F68*G67)</f>
        <v>69125</v>
      </c>
    </row>
    <row r="69" spans="1:7" s="40" customFormat="1" ht="15">
      <c r="A69" s="17"/>
      <c r="B69" s="16" t="s">
        <v>78</v>
      </c>
      <c r="C69" s="32"/>
      <c r="D69" s="16"/>
      <c r="E69" s="16"/>
      <c r="F69" s="33"/>
      <c r="G69" s="18">
        <f>SUM(G67:G68)</f>
        <v>266625</v>
      </c>
    </row>
    <row r="70" spans="1:7" s="40" customFormat="1" ht="15">
      <c r="A70" s="8"/>
      <c r="B70" s="7" t="s">
        <v>22</v>
      </c>
      <c r="C70" s="23" t="s">
        <v>79</v>
      </c>
      <c r="D70" s="7"/>
      <c r="E70" s="7"/>
      <c r="F70" s="24">
        <v>0</v>
      </c>
      <c r="G70" s="34">
        <f>SUM(G69*F70)</f>
        <v>0</v>
      </c>
    </row>
    <row r="71" spans="1:7" s="40" customFormat="1" ht="15">
      <c r="A71" s="17"/>
      <c r="B71" s="16" t="s">
        <v>80</v>
      </c>
      <c r="C71" s="16"/>
      <c r="D71" s="16"/>
      <c r="E71" s="16"/>
      <c r="F71" s="18"/>
      <c r="G71" s="18">
        <f>SUM(G69:G70)</f>
        <v>266625</v>
      </c>
    </row>
  </sheetData>
  <mergeCells count="7">
    <mergeCell ref="A7:G7"/>
    <mergeCell ref="A2:B2"/>
    <mergeCell ref="A3:B3"/>
    <mergeCell ref="A4:B4"/>
    <mergeCell ref="A5:B5"/>
    <mergeCell ref="A6:B6"/>
    <mergeCell ref="D2:D3"/>
  </mergeCells>
  <printOptions/>
  <pageMargins left="0.7" right="0.7" top="0.75" bottom="0.75" header="0.3" footer="0.3"/>
  <pageSetup horizontalDpi="600" verticalDpi="600" orientation="landscape" scale="29" r:id="rId1"/>
  <headerFooter>
    <oddHeader xml:space="preserve">&amp;LFY25 Intramural Solicitation Budget and Obligation Plan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80C75-DC77-4B8E-A646-F196FFFA48A2}">
  <dimension ref="A1:G71"/>
  <sheetViews>
    <sheetView workbookViewId="0" topLeftCell="A1">
      <selection activeCell="G32" sqref="G32"/>
    </sheetView>
  </sheetViews>
  <sheetFormatPr defaultColWidth="9.140625" defaultRowHeight="15"/>
  <cols>
    <col min="1" max="1" width="6.140625" style="6" customWidth="1"/>
    <col min="2" max="2" width="22.2812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16384" width="9.140625" style="9" customWidth="1"/>
  </cols>
  <sheetData>
    <row r="1" spans="1:7" ht="15">
      <c r="A1" s="106" t="s">
        <v>31</v>
      </c>
      <c r="B1" s="106"/>
      <c r="C1" s="46" t="str">
        <f>'2026 Lab Name A'!C1</f>
        <v>eBRAP log number</v>
      </c>
      <c r="D1" s="108" t="s">
        <v>81</v>
      </c>
      <c r="E1" s="44"/>
      <c r="F1" s="44"/>
      <c r="G1" s="45"/>
    </row>
    <row r="2" spans="1:7" ht="15">
      <c r="A2" s="106" t="s">
        <v>34</v>
      </c>
      <c r="B2" s="106"/>
      <c r="C2" s="46" t="str">
        <f>'2026 Lab Name A'!C2</f>
        <v>Short title</v>
      </c>
      <c r="D2" s="109"/>
      <c r="E2" s="44"/>
      <c r="F2" s="44"/>
      <c r="G2" s="45"/>
    </row>
    <row r="3" spans="1:7" ht="25.5">
      <c r="A3" s="106" t="s">
        <v>36</v>
      </c>
      <c r="B3" s="106"/>
      <c r="C3" s="63" t="s">
        <v>37</v>
      </c>
      <c r="D3" s="79" t="s">
        <v>82</v>
      </c>
      <c r="E3" s="44"/>
      <c r="F3" s="44"/>
      <c r="G3" s="45"/>
    </row>
    <row r="4" spans="1:7" ht="15">
      <c r="A4" s="106" t="s">
        <v>38</v>
      </c>
      <c r="B4" s="107"/>
      <c r="C4" s="63" t="s">
        <v>39</v>
      </c>
      <c r="D4" s="44" t="s">
        <v>40</v>
      </c>
      <c r="E4" s="44"/>
      <c r="F4" s="44"/>
      <c r="G4" s="45"/>
    </row>
    <row r="5" spans="1:7" ht="15">
      <c r="A5" s="106" t="s">
        <v>41</v>
      </c>
      <c r="B5" s="107"/>
      <c r="C5" s="63">
        <v>2028</v>
      </c>
      <c r="D5" s="44"/>
      <c r="E5" s="44"/>
      <c r="F5" s="44"/>
      <c r="G5" s="45"/>
    </row>
    <row r="6" spans="1:7" ht="15">
      <c r="A6" s="114" t="s">
        <v>101</v>
      </c>
      <c r="B6" s="115"/>
      <c r="C6" s="115"/>
      <c r="D6" s="115"/>
      <c r="E6" s="115"/>
      <c r="F6" s="115"/>
      <c r="G6" s="116"/>
    </row>
    <row r="7" spans="1:7" s="39" customFormat="1" ht="25.5">
      <c r="A7" s="19" t="s">
        <v>5</v>
      </c>
      <c r="B7" s="20" t="s">
        <v>6</v>
      </c>
      <c r="C7" s="20" t="s">
        <v>95</v>
      </c>
      <c r="D7" s="20" t="s">
        <v>42</v>
      </c>
      <c r="E7" s="20" t="s">
        <v>43</v>
      </c>
      <c r="F7" s="21" t="s">
        <v>44</v>
      </c>
      <c r="G7" s="22" t="s">
        <v>10</v>
      </c>
    </row>
    <row r="9" spans="1:7" s="40" customFormat="1" ht="15">
      <c r="A9" s="8">
        <v>11</v>
      </c>
      <c r="B9" s="7" t="s">
        <v>48</v>
      </c>
      <c r="C9" s="7"/>
      <c r="D9" s="7" t="s">
        <v>102</v>
      </c>
      <c r="E9" s="7">
        <f>SUM(E10:E20)</f>
        <v>0.5</v>
      </c>
      <c r="F9" s="7"/>
      <c r="G9" s="12">
        <f>SUM(G10:G20)</f>
        <v>50000</v>
      </c>
    </row>
    <row r="10" spans="2:7" ht="15">
      <c r="B10" s="11"/>
      <c r="C10" s="5" t="s">
        <v>50</v>
      </c>
      <c r="E10" s="5">
        <v>0.5</v>
      </c>
      <c r="F10" s="13">
        <v>100000</v>
      </c>
      <c r="G10" s="13">
        <f>SUM(E10*F10)</f>
        <v>50000</v>
      </c>
    </row>
    <row r="11" spans="2:7" ht="15">
      <c r="B11" s="11"/>
      <c r="G11" s="13">
        <f aca="true" t="shared" si="0" ref="G11:G20">SUM(E11*F11)</f>
        <v>0</v>
      </c>
    </row>
    <row r="12" spans="2:7" ht="15">
      <c r="B12" s="11"/>
      <c r="G12" s="13">
        <f t="shared" si="0"/>
        <v>0</v>
      </c>
    </row>
    <row r="13" spans="2:7" ht="15">
      <c r="B13" s="11"/>
      <c r="G13" s="13">
        <f t="shared" si="0"/>
        <v>0</v>
      </c>
    </row>
    <row r="14" spans="2:7" ht="15">
      <c r="B14" s="11"/>
      <c r="G14" s="13">
        <f t="shared" si="0"/>
        <v>0</v>
      </c>
    </row>
    <row r="15" spans="2:7" ht="15">
      <c r="B15" s="11"/>
      <c r="G15" s="13">
        <f t="shared" si="0"/>
        <v>0</v>
      </c>
    </row>
    <row r="16" spans="2:7" ht="15">
      <c r="B16" s="11"/>
      <c r="G16" s="13">
        <f t="shared" si="0"/>
        <v>0</v>
      </c>
    </row>
    <row r="17" spans="2:7" ht="15">
      <c r="B17" s="11"/>
      <c r="G17" s="13">
        <f t="shared" si="0"/>
        <v>0</v>
      </c>
    </row>
    <row r="18" spans="2:7" ht="15">
      <c r="B18" s="11"/>
      <c r="G18" s="13">
        <f t="shared" si="0"/>
        <v>0</v>
      </c>
    </row>
    <row r="19" spans="2:7" ht="15">
      <c r="B19" s="11"/>
      <c r="G19" s="13">
        <f t="shared" si="0"/>
        <v>0</v>
      </c>
    </row>
    <row r="20" spans="2:7" ht="15">
      <c r="B20" s="11"/>
      <c r="G20" s="13">
        <f t="shared" si="0"/>
        <v>0</v>
      </c>
    </row>
    <row r="21" spans="1:7" s="40" customFormat="1" ht="15">
      <c r="A21" s="8">
        <v>11</v>
      </c>
      <c r="B21" s="7" t="s">
        <v>51</v>
      </c>
      <c r="C21" s="7"/>
      <c r="D21" s="7"/>
      <c r="E21" s="7">
        <f>SUM(E22:E29)</f>
        <v>0.3</v>
      </c>
      <c r="F21" s="12"/>
      <c r="G21" s="12">
        <f>SUM(G22:G29)</f>
        <v>0</v>
      </c>
    </row>
    <row r="22" spans="3:7" ht="15">
      <c r="C22" s="5" t="s">
        <v>52</v>
      </c>
      <c r="E22" s="5">
        <v>0.3</v>
      </c>
      <c r="F22" s="13">
        <v>0</v>
      </c>
      <c r="G22" s="13">
        <f>SUM(E22*F22)</f>
        <v>0</v>
      </c>
    </row>
    <row r="23" ht="15">
      <c r="G23" s="13">
        <f aca="true" t="shared" si="1" ref="G23:G29">SUM(E23*F23)</f>
        <v>0</v>
      </c>
    </row>
    <row r="24" ht="15">
      <c r="G24" s="13">
        <f t="shared" si="1"/>
        <v>0</v>
      </c>
    </row>
    <row r="25" ht="15">
      <c r="G25" s="13">
        <f t="shared" si="1"/>
        <v>0</v>
      </c>
    </row>
    <row r="26" ht="15">
      <c r="G26" s="13">
        <f t="shared" si="1"/>
        <v>0</v>
      </c>
    </row>
    <row r="27" ht="15">
      <c r="G27" s="13">
        <f t="shared" si="1"/>
        <v>0</v>
      </c>
    </row>
    <row r="28" ht="15">
      <c r="G28" s="13">
        <f t="shared" si="1"/>
        <v>0</v>
      </c>
    </row>
    <row r="29" ht="15">
      <c r="G29" s="13">
        <f t="shared" si="1"/>
        <v>0</v>
      </c>
    </row>
    <row r="30" spans="1:7" s="40" customFormat="1" ht="15">
      <c r="A30" s="8">
        <v>21</v>
      </c>
      <c r="B30" s="7" t="s">
        <v>13</v>
      </c>
      <c r="C30" s="7"/>
      <c r="D30" s="7"/>
      <c r="E30" s="7"/>
      <c r="F30" s="12"/>
      <c r="G30" s="12">
        <f>SUM(G31:G33)</f>
        <v>15000</v>
      </c>
    </row>
    <row r="31" spans="3:7" ht="15">
      <c r="C31" s="5" t="s">
        <v>53</v>
      </c>
      <c r="D31" s="5" t="s">
        <v>54</v>
      </c>
      <c r="E31" s="5">
        <v>3</v>
      </c>
      <c r="F31" s="13">
        <v>3000</v>
      </c>
      <c r="G31" s="13">
        <f>SUM(E31*F31)</f>
        <v>9000</v>
      </c>
    </row>
    <row r="32" spans="3:7" ht="15">
      <c r="C32" s="5" t="s">
        <v>55</v>
      </c>
      <c r="D32" s="5" t="s">
        <v>56</v>
      </c>
      <c r="E32" s="5">
        <v>2</v>
      </c>
      <c r="F32" s="13">
        <v>3000</v>
      </c>
      <c r="G32" s="13">
        <f>SUM(E32*F32)</f>
        <v>6000</v>
      </c>
    </row>
    <row r="33" ht="15">
      <c r="G33" s="13">
        <f>SUM(E33*F33)</f>
        <v>0</v>
      </c>
    </row>
    <row r="34" spans="1:7" s="40" customFormat="1" ht="15">
      <c r="A34" s="8">
        <v>22</v>
      </c>
      <c r="B34" s="7" t="s">
        <v>14</v>
      </c>
      <c r="C34" s="7"/>
      <c r="D34" s="7"/>
      <c r="E34" s="7"/>
      <c r="F34" s="12"/>
      <c r="G34" s="12">
        <f>SUM(G35:G36)</f>
        <v>2500</v>
      </c>
    </row>
    <row r="35" spans="1:7" ht="15">
      <c r="A35" s="10"/>
      <c r="B35" s="9"/>
      <c r="C35" s="9" t="s">
        <v>57</v>
      </c>
      <c r="D35" s="9" t="s">
        <v>58</v>
      </c>
      <c r="E35" s="9">
        <v>10</v>
      </c>
      <c r="F35" s="14">
        <v>250</v>
      </c>
      <c r="G35" s="14">
        <f>SUM(E35*F35)</f>
        <v>2500</v>
      </c>
    </row>
    <row r="36" ht="15">
      <c r="G36" s="14">
        <f>SUM(E36*F36)</f>
        <v>0</v>
      </c>
    </row>
    <row r="37" spans="1:7" s="40" customFormat="1" ht="15">
      <c r="A37" s="8">
        <v>23</v>
      </c>
      <c r="B37" s="7" t="s">
        <v>15</v>
      </c>
      <c r="C37" s="7"/>
      <c r="D37" s="7"/>
      <c r="E37" s="7"/>
      <c r="F37" s="12"/>
      <c r="G37" s="12">
        <f>SUM(G38:G39)</f>
        <v>8000</v>
      </c>
    </row>
    <row r="38" spans="3:7" ht="15">
      <c r="C38" s="5" t="s">
        <v>59</v>
      </c>
      <c r="D38" s="5" t="s">
        <v>60</v>
      </c>
      <c r="E38" s="5">
        <v>1</v>
      </c>
      <c r="F38" s="13">
        <v>8000</v>
      </c>
      <c r="G38" s="13">
        <f>SUM(E38*F38)</f>
        <v>8000</v>
      </c>
    </row>
    <row r="39" ht="15">
      <c r="G39" s="13">
        <f>SUM(E39*F39)</f>
        <v>0</v>
      </c>
    </row>
    <row r="40" spans="1:7" s="40" customFormat="1" ht="15">
      <c r="A40" s="8">
        <v>24</v>
      </c>
      <c r="B40" s="7" t="s">
        <v>16</v>
      </c>
      <c r="C40" s="7"/>
      <c r="D40" s="7"/>
      <c r="E40" s="7"/>
      <c r="F40" s="12"/>
      <c r="G40" s="12">
        <f>SUM(G41:G42)</f>
        <v>5000</v>
      </c>
    </row>
    <row r="41" spans="3:7" ht="15">
      <c r="C41" s="5" t="s">
        <v>61</v>
      </c>
      <c r="D41" s="5" t="s">
        <v>62</v>
      </c>
      <c r="E41" s="5">
        <v>2</v>
      </c>
      <c r="F41" s="13">
        <v>2500</v>
      </c>
      <c r="G41" s="13">
        <f>SUM(E41*F41)</f>
        <v>5000</v>
      </c>
    </row>
    <row r="42" ht="15">
      <c r="G42" s="13">
        <f>SUM(E42*F42)</f>
        <v>0</v>
      </c>
    </row>
    <row r="43" spans="1:7" s="40" customFormat="1" ht="15">
      <c r="A43" s="8">
        <v>25</v>
      </c>
      <c r="B43" s="7" t="s">
        <v>17</v>
      </c>
      <c r="C43" s="7"/>
      <c r="D43" s="7"/>
      <c r="E43" s="7"/>
      <c r="F43" s="12"/>
      <c r="G43" s="12">
        <f>SUM(G44,G48)</f>
        <v>165000</v>
      </c>
    </row>
    <row r="44" spans="1:7" s="40" customFormat="1" ht="15">
      <c r="A44" s="8">
        <v>25</v>
      </c>
      <c r="B44" s="15" t="s">
        <v>63</v>
      </c>
      <c r="C44" s="7"/>
      <c r="D44" s="7"/>
      <c r="E44" s="7">
        <f>SUM(E45:E47)</f>
        <v>2</v>
      </c>
      <c r="F44" s="12"/>
      <c r="G44" s="12">
        <f>SUM(G45:G47)</f>
        <v>130000</v>
      </c>
    </row>
    <row r="45" spans="3:7" ht="15">
      <c r="C45" s="43" t="s">
        <v>64</v>
      </c>
      <c r="D45" s="5" t="s">
        <v>85</v>
      </c>
      <c r="E45" s="5">
        <v>1</v>
      </c>
      <c r="F45" s="13">
        <v>60000</v>
      </c>
      <c r="G45" s="13">
        <f>SUM(E45*F45)</f>
        <v>60000</v>
      </c>
    </row>
    <row r="46" spans="3:7" ht="15">
      <c r="C46" s="43" t="s">
        <v>64</v>
      </c>
      <c r="D46" s="5" t="s">
        <v>86</v>
      </c>
      <c r="E46" s="5">
        <v>1</v>
      </c>
      <c r="F46" s="13">
        <v>70000</v>
      </c>
      <c r="G46" s="13">
        <f>SUM(E46*F46)</f>
        <v>70000</v>
      </c>
    </row>
    <row r="47" ht="15">
      <c r="G47" s="13">
        <f>SUM(E47*F47)</f>
        <v>0</v>
      </c>
    </row>
    <row r="48" spans="1:7" s="40" customFormat="1" ht="15">
      <c r="A48" s="8">
        <v>25</v>
      </c>
      <c r="B48" s="15" t="s">
        <v>66</v>
      </c>
      <c r="C48" s="7"/>
      <c r="D48" s="7"/>
      <c r="E48" s="7"/>
      <c r="F48" s="12"/>
      <c r="G48" s="12">
        <f>SUM(G49:G51)</f>
        <v>35000</v>
      </c>
    </row>
    <row r="49" spans="3:7" ht="15">
      <c r="C49" s="5" t="s">
        <v>67</v>
      </c>
      <c r="E49" s="5">
        <v>1</v>
      </c>
      <c r="F49" s="13">
        <v>35000</v>
      </c>
      <c r="G49" s="13">
        <f>SUM(E49*F49)</f>
        <v>35000</v>
      </c>
    </row>
    <row r="50" ht="15">
      <c r="G50" s="13">
        <f aca="true" t="shared" si="2" ref="G50:G51">SUM(E50*F50)</f>
        <v>0</v>
      </c>
    </row>
    <row r="51" ht="15">
      <c r="G51" s="13">
        <f t="shared" si="2"/>
        <v>0</v>
      </c>
    </row>
    <row r="52" spans="1:7" s="40" customFormat="1" ht="15">
      <c r="A52" s="8">
        <v>26</v>
      </c>
      <c r="B52" s="7" t="s">
        <v>68</v>
      </c>
      <c r="C52" s="7"/>
      <c r="D52" s="7"/>
      <c r="E52" s="7"/>
      <c r="F52" s="12"/>
      <c r="G52" s="12">
        <f>SUM(G53:G56)</f>
        <v>60600</v>
      </c>
    </row>
    <row r="53" spans="3:7" ht="15">
      <c r="C53" s="5" t="s">
        <v>69</v>
      </c>
      <c r="E53" s="5">
        <v>1</v>
      </c>
      <c r="F53" s="13">
        <v>40000</v>
      </c>
      <c r="G53" s="13">
        <f>SUM(E53*F53)</f>
        <v>40000</v>
      </c>
    </row>
    <row r="54" spans="3:7" ht="15">
      <c r="C54" s="5" t="s">
        <v>18</v>
      </c>
      <c r="E54" s="5">
        <v>1</v>
      </c>
      <c r="F54" s="13">
        <v>20000</v>
      </c>
      <c r="G54" s="13">
        <f>SUM(E54*F54)</f>
        <v>20000</v>
      </c>
    </row>
    <row r="55" spans="3:7" ht="15">
      <c r="C55" s="5" t="s">
        <v>70</v>
      </c>
      <c r="E55" s="5">
        <v>40</v>
      </c>
      <c r="F55" s="13">
        <v>15</v>
      </c>
      <c r="G55" s="13">
        <f>SUM(E55*F55)</f>
        <v>600</v>
      </c>
    </row>
    <row r="56" ht="15">
      <c r="G56" s="13">
        <f>SUM(E56*F56)</f>
        <v>0</v>
      </c>
    </row>
    <row r="57" spans="1:7" s="40" customFormat="1" ht="15">
      <c r="A57" s="8">
        <v>31</v>
      </c>
      <c r="B57" s="7" t="s">
        <v>19</v>
      </c>
      <c r="C57" s="7"/>
      <c r="D57" s="7"/>
      <c r="E57" s="7"/>
      <c r="F57" s="12"/>
      <c r="G57" s="12">
        <f>SUM(G58:G60)</f>
        <v>120000</v>
      </c>
    </row>
    <row r="58" spans="3:7" ht="15">
      <c r="C58" s="5" t="s">
        <v>71</v>
      </c>
      <c r="E58" s="5">
        <v>1</v>
      </c>
      <c r="F58" s="13">
        <v>120000</v>
      </c>
      <c r="G58" s="13">
        <f>SUM(E58*F58)</f>
        <v>120000</v>
      </c>
    </row>
    <row r="59" ht="15">
      <c r="G59" s="13">
        <f aca="true" t="shared" si="3" ref="G59:G60">SUM(E59*F59)</f>
        <v>0</v>
      </c>
    </row>
    <row r="60" ht="15">
      <c r="G60" s="13">
        <f t="shared" si="3"/>
        <v>0</v>
      </c>
    </row>
    <row r="61" spans="1:7" s="40" customFormat="1" ht="15">
      <c r="A61" s="17"/>
      <c r="B61" s="16" t="s">
        <v>72</v>
      </c>
      <c r="C61" s="16"/>
      <c r="D61" s="16"/>
      <c r="E61" s="16"/>
      <c r="F61" s="18"/>
      <c r="G61" s="18">
        <f>SUM(G9,G30,G34,G37,G40,G43,G52,G57)</f>
        <v>426100</v>
      </c>
    </row>
    <row r="63" spans="1:7" s="40" customFormat="1" ht="15">
      <c r="A63" s="8"/>
      <c r="B63" s="7" t="s">
        <v>20</v>
      </c>
      <c r="C63" s="7"/>
      <c r="D63" s="7"/>
      <c r="E63" s="7"/>
      <c r="F63" s="12"/>
      <c r="G63" s="12">
        <f>SUM(G64:G66)</f>
        <v>55000</v>
      </c>
    </row>
    <row r="64" spans="1:7" ht="15">
      <c r="A64" s="10"/>
      <c r="B64" s="9"/>
      <c r="C64" s="9" t="s">
        <v>73</v>
      </c>
      <c r="D64" s="9" t="s">
        <v>74</v>
      </c>
      <c r="E64" s="9">
        <v>5</v>
      </c>
      <c r="F64" s="14">
        <v>1400</v>
      </c>
      <c r="G64" s="14">
        <f>SUM(E64*F64)</f>
        <v>7000</v>
      </c>
    </row>
    <row r="65" spans="3:7" ht="13.5" customHeight="1">
      <c r="C65" s="5" t="s">
        <v>75</v>
      </c>
      <c r="D65" s="5" t="s">
        <v>76</v>
      </c>
      <c r="E65" s="5">
        <v>40</v>
      </c>
      <c r="F65" s="13">
        <v>1200</v>
      </c>
      <c r="G65" s="13">
        <f>SUM(E65*F65)</f>
        <v>48000</v>
      </c>
    </row>
    <row r="66" ht="13.5" customHeight="1"/>
    <row r="67" spans="1:7" s="40" customFormat="1" ht="13.5" customHeight="1">
      <c r="A67" s="17"/>
      <c r="B67" s="16" t="s">
        <v>29</v>
      </c>
      <c r="C67" s="16"/>
      <c r="D67" s="16"/>
      <c r="E67" s="16"/>
      <c r="F67" s="18"/>
      <c r="G67" s="18">
        <f>SUM(G61,G63)</f>
        <v>481100</v>
      </c>
    </row>
    <row r="68" spans="1:7" s="40" customFormat="1" ht="15">
      <c r="A68" s="8">
        <v>32</v>
      </c>
      <c r="B68" s="7" t="s">
        <v>21</v>
      </c>
      <c r="C68" s="23" t="s">
        <v>96</v>
      </c>
      <c r="D68" s="7"/>
      <c r="E68" s="7"/>
      <c r="F68" s="24">
        <v>0.35</v>
      </c>
      <c r="G68" s="12">
        <f>SUM(F68*G67)</f>
        <v>168385</v>
      </c>
    </row>
    <row r="69" spans="1:7" s="40" customFormat="1" ht="15">
      <c r="A69" s="17"/>
      <c r="B69" s="16" t="s">
        <v>78</v>
      </c>
      <c r="C69" s="32"/>
      <c r="D69" s="16"/>
      <c r="E69" s="16"/>
      <c r="F69" s="33"/>
      <c r="G69" s="18">
        <f>SUM(G67:G68)</f>
        <v>649485</v>
      </c>
    </row>
    <row r="70" spans="1:7" s="40" customFormat="1" ht="15">
      <c r="A70" s="8"/>
      <c r="B70" s="7" t="s">
        <v>22</v>
      </c>
      <c r="C70" s="23" t="s">
        <v>79</v>
      </c>
      <c r="D70" s="7"/>
      <c r="E70" s="7"/>
      <c r="F70" s="24">
        <v>0</v>
      </c>
      <c r="G70" s="34">
        <f>SUM(G69*F70)</f>
        <v>0</v>
      </c>
    </row>
    <row r="71" spans="1:7" s="40" customFormat="1" ht="15">
      <c r="A71" s="17"/>
      <c r="B71" s="16" t="s">
        <v>80</v>
      </c>
      <c r="C71" s="16"/>
      <c r="D71" s="16"/>
      <c r="E71" s="16"/>
      <c r="F71" s="18"/>
      <c r="G71" s="18">
        <f>SUM(G69:G70)</f>
        <v>649485</v>
      </c>
    </row>
  </sheetData>
  <mergeCells count="7">
    <mergeCell ref="A6:G6"/>
    <mergeCell ref="D1:D2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scale="29" r:id="rId1"/>
  <headerFooter>
    <oddHeader xml:space="preserve">&amp;LFY25 Intramural Solicitation Budget and Obligation Plan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1"/>
  <sheetViews>
    <sheetView workbookViewId="0" topLeftCell="A1">
      <selection activeCell="G32" sqref="G32"/>
    </sheetView>
  </sheetViews>
  <sheetFormatPr defaultColWidth="9.140625" defaultRowHeight="15"/>
  <cols>
    <col min="1" max="1" width="6.140625" style="6" customWidth="1"/>
    <col min="2" max="2" width="22.2812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16384" width="9.140625" style="9" customWidth="1"/>
  </cols>
  <sheetData>
    <row r="1" spans="1:7" ht="15">
      <c r="A1" s="106" t="s">
        <v>31</v>
      </c>
      <c r="B1" s="106"/>
      <c r="C1" s="46" t="str">
        <f>'2026 Lab Name A'!C1</f>
        <v>eBRAP log number</v>
      </c>
      <c r="D1" s="108" t="s">
        <v>81</v>
      </c>
      <c r="E1" s="44"/>
      <c r="F1" s="44"/>
      <c r="G1" s="45"/>
    </row>
    <row r="2" spans="1:7" ht="15">
      <c r="A2" s="106" t="s">
        <v>34</v>
      </c>
      <c r="B2" s="106"/>
      <c r="C2" s="46" t="str">
        <f>'2026 Lab Name A'!C2</f>
        <v>Short title</v>
      </c>
      <c r="D2" s="109"/>
      <c r="E2" s="44"/>
      <c r="F2" s="44"/>
      <c r="G2" s="45"/>
    </row>
    <row r="3" spans="1:7" ht="25.5">
      <c r="A3" s="106" t="s">
        <v>36</v>
      </c>
      <c r="B3" s="106"/>
      <c r="C3" s="63" t="s">
        <v>37</v>
      </c>
      <c r="D3" s="79" t="s">
        <v>82</v>
      </c>
      <c r="E3" s="44"/>
      <c r="F3" s="44"/>
      <c r="G3" s="45"/>
    </row>
    <row r="4" spans="1:7" ht="15">
      <c r="A4" s="106" t="s">
        <v>38</v>
      </c>
      <c r="B4" s="107"/>
      <c r="C4" s="63" t="s">
        <v>83</v>
      </c>
      <c r="D4" s="44" t="s">
        <v>40</v>
      </c>
      <c r="E4" s="44"/>
      <c r="F4" s="44"/>
      <c r="G4" s="45"/>
    </row>
    <row r="5" spans="1:7" ht="15">
      <c r="A5" s="106" t="s">
        <v>41</v>
      </c>
      <c r="B5" s="107"/>
      <c r="C5" s="63">
        <v>2028</v>
      </c>
      <c r="D5" s="44"/>
      <c r="E5" s="44"/>
      <c r="F5" s="44"/>
      <c r="G5" s="45"/>
    </row>
    <row r="6" spans="1:7" ht="15">
      <c r="A6" s="114" t="s">
        <v>101</v>
      </c>
      <c r="B6" s="115"/>
      <c r="C6" s="115"/>
      <c r="D6" s="115"/>
      <c r="E6" s="115"/>
      <c r="F6" s="115"/>
      <c r="G6" s="116"/>
    </row>
    <row r="7" spans="1:7" s="39" customFormat="1" ht="25.5">
      <c r="A7" s="19" t="s">
        <v>5</v>
      </c>
      <c r="B7" s="20" t="s">
        <v>6</v>
      </c>
      <c r="C7" s="20" t="s">
        <v>95</v>
      </c>
      <c r="D7" s="20" t="s">
        <v>42</v>
      </c>
      <c r="E7" s="20" t="s">
        <v>43</v>
      </c>
      <c r="F7" s="21" t="s">
        <v>44</v>
      </c>
      <c r="G7" s="22" t="s">
        <v>10</v>
      </c>
    </row>
    <row r="9" spans="1:7" s="40" customFormat="1" ht="15">
      <c r="A9" s="8">
        <v>11</v>
      </c>
      <c r="B9" s="7" t="s">
        <v>48</v>
      </c>
      <c r="C9" s="7"/>
      <c r="D9" s="7" t="s">
        <v>102</v>
      </c>
      <c r="E9" s="7">
        <f>SUM(E10:E20)</f>
        <v>0.5</v>
      </c>
      <c r="F9" s="7"/>
      <c r="G9" s="12">
        <f>SUM(G10:G20)</f>
        <v>100000</v>
      </c>
    </row>
    <row r="10" spans="2:7" ht="15">
      <c r="B10" s="11"/>
      <c r="C10" s="5" t="s">
        <v>50</v>
      </c>
      <c r="E10" s="5">
        <v>0.5</v>
      </c>
      <c r="F10" s="13">
        <v>200000</v>
      </c>
      <c r="G10" s="13">
        <f>SUM(E10*F10)</f>
        <v>100000</v>
      </c>
    </row>
    <row r="11" spans="2:7" ht="15">
      <c r="B11" s="11"/>
      <c r="G11" s="13">
        <f aca="true" t="shared" si="0" ref="G11:G18">SUM(E11*F11)</f>
        <v>0</v>
      </c>
    </row>
    <row r="12" spans="2:7" ht="15">
      <c r="B12" s="11"/>
      <c r="G12" s="13">
        <f t="shared" si="0"/>
        <v>0</v>
      </c>
    </row>
    <row r="13" spans="2:7" ht="15">
      <c r="B13" s="11"/>
      <c r="G13" s="13">
        <f t="shared" si="0"/>
        <v>0</v>
      </c>
    </row>
    <row r="14" spans="2:7" ht="15">
      <c r="B14" s="11"/>
      <c r="G14" s="13">
        <f t="shared" si="0"/>
        <v>0</v>
      </c>
    </row>
    <row r="15" spans="2:7" ht="15">
      <c r="B15" s="11"/>
      <c r="G15" s="13">
        <f t="shared" si="0"/>
        <v>0</v>
      </c>
    </row>
    <row r="16" spans="2:7" ht="15">
      <c r="B16" s="11"/>
      <c r="G16" s="13">
        <f t="shared" si="0"/>
        <v>0</v>
      </c>
    </row>
    <row r="17" spans="2:7" ht="15">
      <c r="B17" s="11"/>
      <c r="G17" s="13">
        <f t="shared" si="0"/>
        <v>0</v>
      </c>
    </row>
    <row r="18" spans="2:7" ht="15">
      <c r="B18" s="11"/>
      <c r="G18" s="13">
        <f t="shared" si="0"/>
        <v>0</v>
      </c>
    </row>
    <row r="19" spans="2:7" ht="15">
      <c r="B19" s="11"/>
      <c r="G19" s="13">
        <f aca="true" t="shared" si="1" ref="G19:G20">SUM(E19*F19)</f>
        <v>0</v>
      </c>
    </row>
    <row r="20" spans="2:7" ht="15">
      <c r="B20" s="11"/>
      <c r="G20" s="13">
        <f t="shared" si="1"/>
        <v>0</v>
      </c>
    </row>
    <row r="21" spans="1:7" s="40" customFormat="1" ht="15">
      <c r="A21" s="8">
        <v>11</v>
      </c>
      <c r="B21" s="7" t="s">
        <v>51</v>
      </c>
      <c r="C21" s="7"/>
      <c r="D21" s="7"/>
      <c r="E21" s="7">
        <f>SUM(E22:E29)</f>
        <v>0.3</v>
      </c>
      <c r="F21" s="12"/>
      <c r="G21" s="12">
        <f>SUM(G22:G29)</f>
        <v>0</v>
      </c>
    </row>
    <row r="22" spans="3:7" ht="15">
      <c r="C22" s="5" t="s">
        <v>52</v>
      </c>
      <c r="E22" s="5">
        <v>0.3</v>
      </c>
      <c r="F22" s="13">
        <v>0</v>
      </c>
      <c r="G22" s="13">
        <f>SUM(E22*F22)</f>
        <v>0</v>
      </c>
    </row>
    <row r="23" ht="15">
      <c r="G23" s="13">
        <f aca="true" t="shared" si="2" ref="G23:G27">SUM(E23*F23)</f>
        <v>0</v>
      </c>
    </row>
    <row r="24" ht="15">
      <c r="G24" s="13">
        <f t="shared" si="2"/>
        <v>0</v>
      </c>
    </row>
    <row r="25" ht="15">
      <c r="G25" s="13">
        <f t="shared" si="2"/>
        <v>0</v>
      </c>
    </row>
    <row r="26" ht="15">
      <c r="G26" s="13">
        <f t="shared" si="2"/>
        <v>0</v>
      </c>
    </row>
    <row r="27" ht="15">
      <c r="G27" s="13">
        <f t="shared" si="2"/>
        <v>0</v>
      </c>
    </row>
    <row r="28" ht="15">
      <c r="G28" s="13">
        <f aca="true" t="shared" si="3" ref="G28:G29">SUM(E28*F28)</f>
        <v>0</v>
      </c>
    </row>
    <row r="29" ht="15">
      <c r="G29" s="13">
        <f t="shared" si="3"/>
        <v>0</v>
      </c>
    </row>
    <row r="30" spans="1:7" s="40" customFormat="1" ht="15">
      <c r="A30" s="8">
        <v>21</v>
      </c>
      <c r="B30" s="7" t="s">
        <v>13</v>
      </c>
      <c r="C30" s="7"/>
      <c r="D30" s="7"/>
      <c r="E30" s="7"/>
      <c r="F30" s="12"/>
      <c r="G30" s="12">
        <f>SUM(G31:G33)</f>
        <v>15000</v>
      </c>
    </row>
    <row r="31" spans="3:7" ht="15">
      <c r="C31" s="5" t="s">
        <v>53</v>
      </c>
      <c r="D31" s="5" t="s">
        <v>54</v>
      </c>
      <c r="E31" s="5">
        <v>3</v>
      </c>
      <c r="F31" s="13">
        <v>3000</v>
      </c>
      <c r="G31" s="13">
        <f>SUM(E31*F31)</f>
        <v>9000</v>
      </c>
    </row>
    <row r="32" spans="3:7" ht="15">
      <c r="C32" s="5" t="s">
        <v>55</v>
      </c>
      <c r="D32" s="5" t="s">
        <v>56</v>
      </c>
      <c r="E32" s="5">
        <v>2</v>
      </c>
      <c r="F32" s="13">
        <v>3000</v>
      </c>
      <c r="G32" s="13">
        <f>SUM(E32*F32)</f>
        <v>6000</v>
      </c>
    </row>
    <row r="33" ht="15">
      <c r="G33" s="13">
        <f>SUM(E33*F33)</f>
        <v>0</v>
      </c>
    </row>
    <row r="34" spans="1:7" s="40" customFormat="1" ht="15">
      <c r="A34" s="8">
        <v>22</v>
      </c>
      <c r="B34" s="7" t="s">
        <v>14</v>
      </c>
      <c r="C34" s="7"/>
      <c r="D34" s="7"/>
      <c r="E34" s="7"/>
      <c r="F34" s="12"/>
      <c r="G34" s="12">
        <f>SUM(G35:G36)</f>
        <v>2500</v>
      </c>
    </row>
    <row r="35" spans="1:7" ht="15">
      <c r="A35" s="10"/>
      <c r="B35" s="9"/>
      <c r="C35" s="9" t="s">
        <v>57</v>
      </c>
      <c r="D35" s="9" t="s">
        <v>58</v>
      </c>
      <c r="E35" s="9">
        <v>10</v>
      </c>
      <c r="F35" s="14">
        <v>250</v>
      </c>
      <c r="G35" s="14">
        <f>SUM(E35*F35)</f>
        <v>2500</v>
      </c>
    </row>
    <row r="36" ht="15">
      <c r="G36" s="14">
        <f>SUM(E36*F36)</f>
        <v>0</v>
      </c>
    </row>
    <row r="37" spans="1:7" s="40" customFormat="1" ht="15">
      <c r="A37" s="8">
        <v>23</v>
      </c>
      <c r="B37" s="7" t="s">
        <v>15</v>
      </c>
      <c r="C37" s="7"/>
      <c r="D37" s="7"/>
      <c r="E37" s="7"/>
      <c r="F37" s="12"/>
      <c r="G37" s="12">
        <f>SUM(G38:G39)</f>
        <v>8000</v>
      </c>
    </row>
    <row r="38" spans="3:7" ht="15">
      <c r="C38" s="5" t="s">
        <v>59</v>
      </c>
      <c r="D38" s="5" t="s">
        <v>60</v>
      </c>
      <c r="E38" s="5">
        <v>1</v>
      </c>
      <c r="F38" s="13">
        <v>8000</v>
      </c>
      <c r="G38" s="13">
        <f>SUM(E38*F38)</f>
        <v>8000</v>
      </c>
    </row>
    <row r="39" ht="15">
      <c r="G39" s="13">
        <f>SUM(E39*F39)</f>
        <v>0</v>
      </c>
    </row>
    <row r="40" spans="1:7" s="40" customFormat="1" ht="15">
      <c r="A40" s="8">
        <v>24</v>
      </c>
      <c r="B40" s="7" t="s">
        <v>16</v>
      </c>
      <c r="C40" s="7"/>
      <c r="D40" s="7"/>
      <c r="E40" s="7"/>
      <c r="F40" s="12"/>
      <c r="G40" s="12">
        <f>SUM(G41:G42)</f>
        <v>5000</v>
      </c>
    </row>
    <row r="41" spans="3:7" ht="15">
      <c r="C41" s="5" t="s">
        <v>61</v>
      </c>
      <c r="D41" s="5" t="s">
        <v>62</v>
      </c>
      <c r="E41" s="5">
        <v>2</v>
      </c>
      <c r="F41" s="13">
        <v>2500</v>
      </c>
      <c r="G41" s="13">
        <f>SUM(E41*F41)</f>
        <v>5000</v>
      </c>
    </row>
    <row r="42" ht="15">
      <c r="G42" s="13">
        <f>SUM(E42*F42)</f>
        <v>0</v>
      </c>
    </row>
    <row r="43" spans="1:7" s="40" customFormat="1" ht="15">
      <c r="A43" s="8">
        <v>25</v>
      </c>
      <c r="B43" s="7" t="s">
        <v>17</v>
      </c>
      <c r="C43" s="7"/>
      <c r="D43" s="7"/>
      <c r="E43" s="7"/>
      <c r="F43" s="12"/>
      <c r="G43" s="12">
        <f>SUM(G44,G48)</f>
        <v>165000</v>
      </c>
    </row>
    <row r="44" spans="1:7" s="40" customFormat="1" ht="15">
      <c r="A44" s="8">
        <v>25</v>
      </c>
      <c r="B44" s="15" t="s">
        <v>63</v>
      </c>
      <c r="C44" s="7"/>
      <c r="D44" s="7"/>
      <c r="E44" s="7">
        <f>SUM(E45:E47)</f>
        <v>2</v>
      </c>
      <c r="F44" s="12"/>
      <c r="G44" s="12">
        <f>SUM(G45:G47)</f>
        <v>130000</v>
      </c>
    </row>
    <row r="45" spans="3:7" ht="15">
      <c r="C45" s="43" t="s">
        <v>64</v>
      </c>
      <c r="D45" s="5" t="s">
        <v>85</v>
      </c>
      <c r="E45" s="5">
        <v>1</v>
      </c>
      <c r="F45" s="13">
        <v>60000</v>
      </c>
      <c r="G45" s="13">
        <f>SUM(E45*F45)</f>
        <v>60000</v>
      </c>
    </row>
    <row r="46" spans="3:7" ht="15">
      <c r="C46" s="43" t="s">
        <v>64</v>
      </c>
      <c r="D46" s="5" t="s">
        <v>86</v>
      </c>
      <c r="E46" s="5">
        <v>1</v>
      </c>
      <c r="F46" s="13">
        <v>70000</v>
      </c>
      <c r="G46" s="13">
        <f>SUM(E46*F46)</f>
        <v>70000</v>
      </c>
    </row>
    <row r="47" ht="15">
      <c r="G47" s="13">
        <f>SUM(E47*F47)</f>
        <v>0</v>
      </c>
    </row>
    <row r="48" spans="1:7" s="40" customFormat="1" ht="15">
      <c r="A48" s="8">
        <v>25</v>
      </c>
      <c r="B48" s="15" t="s">
        <v>66</v>
      </c>
      <c r="C48" s="7"/>
      <c r="D48" s="7"/>
      <c r="E48" s="7"/>
      <c r="F48" s="12"/>
      <c r="G48" s="12">
        <f>SUM(G49:G51)</f>
        <v>35000</v>
      </c>
    </row>
    <row r="49" spans="3:7" ht="15">
      <c r="C49" s="5" t="s">
        <v>67</v>
      </c>
      <c r="E49" s="5">
        <v>1</v>
      </c>
      <c r="F49" s="13">
        <v>35000</v>
      </c>
      <c r="G49" s="13">
        <f>SUM(E49*F49)</f>
        <v>35000</v>
      </c>
    </row>
    <row r="50" ht="15">
      <c r="G50" s="13">
        <f aca="true" t="shared" si="4" ref="G50:G51">SUM(E50*F50)</f>
        <v>0</v>
      </c>
    </row>
    <row r="51" ht="15">
      <c r="G51" s="13">
        <f t="shared" si="4"/>
        <v>0</v>
      </c>
    </row>
    <row r="52" spans="1:7" s="40" customFormat="1" ht="15">
      <c r="A52" s="8">
        <v>26</v>
      </c>
      <c r="B52" s="7" t="s">
        <v>68</v>
      </c>
      <c r="C52" s="7"/>
      <c r="D52" s="7"/>
      <c r="E52" s="7"/>
      <c r="F52" s="12"/>
      <c r="G52" s="12">
        <f>SUM(G53:G56)</f>
        <v>60600</v>
      </c>
    </row>
    <row r="53" spans="3:7" ht="15">
      <c r="C53" s="5" t="s">
        <v>69</v>
      </c>
      <c r="E53" s="5">
        <v>1</v>
      </c>
      <c r="F53" s="13">
        <v>40000</v>
      </c>
      <c r="G53" s="13">
        <f>SUM(E53*F53)</f>
        <v>40000</v>
      </c>
    </row>
    <row r="54" spans="3:7" ht="15">
      <c r="C54" s="5" t="s">
        <v>18</v>
      </c>
      <c r="E54" s="5">
        <v>1</v>
      </c>
      <c r="F54" s="13">
        <v>20000</v>
      </c>
      <c r="G54" s="13">
        <f>SUM(E54*F54)</f>
        <v>20000</v>
      </c>
    </row>
    <row r="55" spans="3:7" ht="15">
      <c r="C55" s="5" t="s">
        <v>70</v>
      </c>
      <c r="E55" s="5">
        <v>40</v>
      </c>
      <c r="F55" s="13">
        <v>15</v>
      </c>
      <c r="G55" s="13">
        <f>SUM(E55*F55)</f>
        <v>600</v>
      </c>
    </row>
    <row r="56" ht="15">
      <c r="G56" s="13">
        <f>SUM(E56*F56)</f>
        <v>0</v>
      </c>
    </row>
    <row r="57" spans="1:7" s="40" customFormat="1" ht="15">
      <c r="A57" s="8">
        <v>31</v>
      </c>
      <c r="B57" s="7" t="s">
        <v>19</v>
      </c>
      <c r="C57" s="7"/>
      <c r="D57" s="7"/>
      <c r="E57" s="7"/>
      <c r="F57" s="12"/>
      <c r="G57" s="12">
        <f>SUM(G58:G60)</f>
        <v>120000</v>
      </c>
    </row>
    <row r="58" spans="3:7" ht="15">
      <c r="C58" s="5" t="s">
        <v>71</v>
      </c>
      <c r="E58" s="5">
        <v>1</v>
      </c>
      <c r="F58" s="13">
        <v>120000</v>
      </c>
      <c r="G58" s="13">
        <f>SUM(E58*F58)</f>
        <v>120000</v>
      </c>
    </row>
    <row r="59" ht="15">
      <c r="G59" s="13">
        <f aca="true" t="shared" si="5" ref="G59:G60">SUM(E59*F59)</f>
        <v>0</v>
      </c>
    </row>
    <row r="60" ht="15">
      <c r="G60" s="13">
        <f t="shared" si="5"/>
        <v>0</v>
      </c>
    </row>
    <row r="61" spans="1:7" s="40" customFormat="1" ht="15">
      <c r="A61" s="17"/>
      <c r="B61" s="16" t="s">
        <v>72</v>
      </c>
      <c r="C61" s="16"/>
      <c r="D61" s="16"/>
      <c r="E61" s="16"/>
      <c r="F61" s="18"/>
      <c r="G61" s="18">
        <f>SUM(G9,G30,G34,G37,G40,G43,G52,G57)</f>
        <v>476100</v>
      </c>
    </row>
    <row r="63" spans="1:7" s="40" customFormat="1" ht="15">
      <c r="A63" s="8"/>
      <c r="B63" s="7" t="s">
        <v>20</v>
      </c>
      <c r="C63" s="7"/>
      <c r="D63" s="7"/>
      <c r="E63" s="7"/>
      <c r="F63" s="12"/>
      <c r="G63" s="12">
        <f>SUM(G64:G66)</f>
        <v>55000</v>
      </c>
    </row>
    <row r="64" spans="1:7" ht="15">
      <c r="A64" s="10"/>
      <c r="B64" s="9"/>
      <c r="C64" s="9" t="s">
        <v>73</v>
      </c>
      <c r="D64" s="9" t="s">
        <v>74</v>
      </c>
      <c r="E64" s="9">
        <v>5</v>
      </c>
      <c r="F64" s="14">
        <v>1400</v>
      </c>
      <c r="G64" s="14">
        <f>SUM(E64*F64)</f>
        <v>7000</v>
      </c>
    </row>
    <row r="65" spans="3:7" ht="13.5" customHeight="1">
      <c r="C65" s="5" t="s">
        <v>75</v>
      </c>
      <c r="D65" s="5" t="s">
        <v>76</v>
      </c>
      <c r="E65" s="5">
        <v>40</v>
      </c>
      <c r="F65" s="13">
        <v>1200</v>
      </c>
      <c r="G65" s="13">
        <f>SUM(E65*F65)</f>
        <v>48000</v>
      </c>
    </row>
    <row r="66" ht="13.5" customHeight="1"/>
    <row r="67" spans="1:7" s="40" customFormat="1" ht="13.5" customHeight="1">
      <c r="A67" s="17"/>
      <c r="B67" s="16" t="s">
        <v>29</v>
      </c>
      <c r="C67" s="16"/>
      <c r="D67" s="16"/>
      <c r="E67" s="16"/>
      <c r="F67" s="18"/>
      <c r="G67" s="18">
        <f>SUM(G61,G63)</f>
        <v>531100</v>
      </c>
    </row>
    <row r="68" spans="1:7" s="40" customFormat="1" ht="15">
      <c r="A68" s="8">
        <v>32</v>
      </c>
      <c r="B68" s="7" t="s">
        <v>21</v>
      </c>
      <c r="C68" s="23" t="s">
        <v>96</v>
      </c>
      <c r="D68" s="7"/>
      <c r="E68" s="7"/>
      <c r="F68" s="24">
        <v>0.42</v>
      </c>
      <c r="G68" s="12">
        <f>SUM(F68*G67)</f>
        <v>223062</v>
      </c>
    </row>
    <row r="69" spans="1:7" s="40" customFormat="1" ht="15">
      <c r="A69" s="17"/>
      <c r="B69" s="16" t="s">
        <v>78</v>
      </c>
      <c r="C69" s="32"/>
      <c r="D69" s="16"/>
      <c r="E69" s="16"/>
      <c r="F69" s="33"/>
      <c r="G69" s="18">
        <f>SUM(G67:G68)</f>
        <v>754162</v>
      </c>
    </row>
    <row r="70" spans="1:7" s="40" customFormat="1" ht="15">
      <c r="A70" s="8"/>
      <c r="B70" s="7" t="s">
        <v>22</v>
      </c>
      <c r="C70" s="23" t="s">
        <v>79</v>
      </c>
      <c r="D70" s="7"/>
      <c r="E70" s="7"/>
      <c r="F70" s="24">
        <v>0</v>
      </c>
      <c r="G70" s="34">
        <f>SUM(G69*F70)</f>
        <v>0</v>
      </c>
    </row>
    <row r="71" spans="1:7" s="40" customFormat="1" ht="15">
      <c r="A71" s="17"/>
      <c r="B71" s="16" t="s">
        <v>80</v>
      </c>
      <c r="C71" s="16"/>
      <c r="D71" s="16"/>
      <c r="E71" s="16"/>
      <c r="F71" s="18"/>
      <c r="G71" s="18">
        <f>SUM(G69:G70)</f>
        <v>754162</v>
      </c>
    </row>
  </sheetData>
  <mergeCells count="7">
    <mergeCell ref="A6:G6"/>
    <mergeCell ref="A1:B1"/>
    <mergeCell ref="A2:B2"/>
    <mergeCell ref="A3:B3"/>
    <mergeCell ref="A4:B4"/>
    <mergeCell ref="A5:B5"/>
    <mergeCell ref="D1:D2"/>
  </mergeCells>
  <printOptions/>
  <pageMargins left="0.7" right="0.7" top="0.75" bottom="0.75" header="0.3" footer="0.3"/>
  <pageSetup horizontalDpi="600" verticalDpi="600" orientation="landscape" scale="29" r:id="rId1"/>
  <headerFooter>
    <oddHeader xml:space="preserve">&amp;LFY25 Intramural Solicitation Budget and Obligation Plan 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42834bfb-1ec1-4beb-bd64-eb83fb3cb3f3" value=""/>
</sisl>
</file>

<file path=customXml/item3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eXVlbmdlcmo8L1VzZXJOYW1lPjxEYXRlVGltZT4zLzE1LzIwMTkgNTo0MDozNCBQTTwvRGF0ZVRpbWU+PExhYmVsU3RyaW5nPlVucmVzdHJpY3RlZDwvTGFiZWxTdHJpbmc+PC9pdGVtPjwvbGFiZWxIaXN0b3J5Pg==</Value>
</WrappedLabelHistor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C825F3FB463346B43B0DFCE6205878" ma:contentTypeVersion="6" ma:contentTypeDescription="Create a new document." ma:contentTypeScope="" ma:versionID="a425b75b36d8b65648a04df51785e4cb">
  <xsd:schema xmlns:xsd="http://www.w3.org/2001/XMLSchema" xmlns:xs="http://www.w3.org/2001/XMLSchema" xmlns:p="http://schemas.microsoft.com/office/2006/metadata/properties" xmlns:ns2="d3bc0bcd-a413-4881-b8b4-2d1bcdeabdfe" xmlns:ns3="d9a84e91-7310-4a2d-a070-072c3788980e" targetNamespace="http://schemas.microsoft.com/office/2006/metadata/properties" ma:root="true" ma:fieldsID="1d0e1a48b842baf6ca05bba24185dfc3" ns2:_="" ns3:_="">
    <xsd:import namespace="d3bc0bcd-a413-4881-b8b4-2d1bcdeabdfe"/>
    <xsd:import namespace="d9a84e91-7310-4a2d-a070-072c378898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c0bcd-a413-4881-b8b4-2d1bcdeabd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a84e91-7310-4a2d-a070-072c3788980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231DD5-D155-4977-B6B7-05524A2F7C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909512-C6C0-4A07-85D5-5A7BF892FBA9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FEA775A2-4665-467D-A63F-062AC3E87C33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ED8E8CE5-9E81-4901-A167-6D18E4C5C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bc0bcd-a413-4881-b8b4-2d1bcdeabdfe"/>
    <ds:schemaRef ds:uri="d9a84e91-7310-4a2d-a070-072c378898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197D76A-3CCA-4E76-8573-EB58FBF799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Dertzbaugh, Mark T CIV USARMY MEDCOM USAMRIID (US)</dc:creator>
  <cp:keywords/>
  <dc:description/>
  <cp:lastModifiedBy>Davis, Deborah Renee (Renee) CIV USARMY HQ USAMRDC (US</cp:lastModifiedBy>
  <dcterms:created xsi:type="dcterms:W3CDTF">2018-08-24T14:55:34Z</dcterms:created>
  <dcterms:modified xsi:type="dcterms:W3CDTF">2024-06-26T19:25:43Z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adfae490-a11a-4f23-9045-d49b88577c6e</vt:lpwstr>
  </property>
  <property fmtid="{D5CDD505-2E9C-101B-9397-08002B2CF9AE}" pid="3" name="bjSaver">
    <vt:lpwstr>7/RwNCE1+jN6/1xBaSIzi/2o1wgPZ+mX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5" name="bjDocumentLabelXML-0">
    <vt:lpwstr>ames.com/2008/01/sie/internal/label"&gt;&lt;element uid="42834bfb-1ec1-4beb-bd64-eb83fb3cb3f3"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{FEA775A2-4665-467D-A63F-062AC3E87C33}</vt:lpwstr>
  </property>
  <property fmtid="{D5CDD505-2E9C-101B-9397-08002B2CF9AE}" pid="8" name="ContentTypeId">
    <vt:lpwstr>0x0101005EC825F3FB463346B43B0DFCE6205878</vt:lpwstr>
  </property>
</Properties>
</file>