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601"/>
  <workbookPr/>
  <bookViews>
    <workbookView xWindow="15" yWindow="420" windowWidth="28200" windowHeight="14475" tabRatio="719" activeTab="1"/>
  </bookViews>
  <sheets>
    <sheet name="Summary" sheetId="8" r:id="rId1"/>
    <sheet name="2025 Lab A" sheetId="4" r:id="rId2"/>
    <sheet name="2025 ORA" sheetId="5" r:id="rId3"/>
    <sheet name="2026 Lab A" sheetId="6" r:id="rId4"/>
    <sheet name="2026 ORA" sheetId="7" r:id="rId5"/>
    <sheet name="2027 Lab A" sheetId="11" r:id="rId6"/>
    <sheet name="2027 ORA" sheetId="10" r:id="rId7"/>
  </sheets>
  <definedNames>
    <definedName name="_xlnm.Print_Area" localSheetId="3">'2026 Lab A'!$A$1:$G$70</definedName>
    <definedName name="_xlnm.Print_Area" localSheetId="4">'2026 ORA'!$A$1:$G$70</definedName>
    <definedName name="_xlnm.Print_Area" localSheetId="5">'2027 Lab A'!$A$1:$G$70</definedName>
    <definedName name="_xlnm.Print_Area" localSheetId="6">'2027 ORA'!$A$1:$G$70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2.xml><?xml version="1.0" encoding="utf-8"?>
<comments xmlns="http://schemas.openxmlformats.org/spreadsheetml/2006/main">
  <authors>
    <author>Dertzbaugh, Mark T CIV USARMY MEDCOM USAMRIID (US)</author>
  </authors>
  <commentList>
    <comment ref="F8" authorId="0">
      <text>
        <r>
          <rPr>
            <b/>
            <sz val="9"/>
            <rFont val="Tahoma"/>
            <family val="2"/>
          </rPr>
          <t>Dertzbaugh, Mark T CIV USARMY MEDCOM USAMRIID (US):</t>
        </r>
        <r>
          <rPr>
            <sz val="9"/>
            <rFont val="Tahoma"/>
            <family val="2"/>
          </rPr>
          <t xml:space="preserve">
Consult with Lab Budget Office for fully-burdened salary rate.  For FY18, the Army Fringe/Benefit rate = 36% of gross salary.</t>
        </r>
      </text>
    </comment>
    <comment ref="F42" authorId="0">
      <text>
        <r>
          <rPr>
            <b/>
            <sz val="9"/>
            <rFont val="Tahoma"/>
            <family val="2"/>
          </rPr>
          <t xml:space="preserve">Dertzbaugh, Mark T CIV USARMY MEDCOM USAMRIID (US):  </t>
        </r>
        <r>
          <rPr>
            <sz val="9"/>
            <rFont val="Tahoma"/>
            <family val="2"/>
          </rPr>
          <t>Use fully-burdened contract cost.</t>
        </r>
      </text>
    </comment>
  </commentList>
</comments>
</file>

<file path=xl/comments3.xml><?xml version="1.0" encoding="utf-8"?>
<comments xmlns="http://schemas.openxmlformats.org/spreadsheetml/2006/main">
  <authors>
    <author>Dertzbaugh, Mark T CIV USARMY MEDCOM USAMRIID (US)</author>
  </authors>
  <commentList>
    <comment ref="F9" authorId="0">
      <text>
        <r>
          <rPr>
            <b/>
            <sz val="9"/>
            <rFont val="Tahoma"/>
            <family val="2"/>
          </rPr>
          <t>Dertzbaugh, Mark T CIV USARMY MEDCOM USAMRIID (US):</t>
        </r>
        <r>
          <rPr>
            <sz val="9"/>
            <rFont val="Tahoma"/>
            <family val="2"/>
          </rPr>
          <t xml:space="preserve">
Consult with Lab Budget Office for fully-burdened salary rate.  For FY18, the Army Fringe/Benefit rate = 36% of gross salary.</t>
        </r>
      </text>
    </comment>
    <comment ref="F42" authorId="0">
      <text>
        <r>
          <rPr>
            <b/>
            <sz val="9"/>
            <rFont val="Tahoma"/>
            <family val="2"/>
          </rPr>
          <t xml:space="preserve">Dertzbaugh, Mark T CIV USARMY MEDCOM USAMRIID (US):  </t>
        </r>
        <r>
          <rPr>
            <sz val="9"/>
            <rFont val="Tahoma"/>
            <family val="2"/>
          </rPr>
          <t>Use fully-burdened contract cost.</t>
        </r>
      </text>
    </comment>
  </commentList>
</comments>
</file>

<file path=xl/comments4.xml><?xml version="1.0" encoding="utf-8"?>
<comments xmlns="http://schemas.openxmlformats.org/spreadsheetml/2006/main">
  <authors>
    <author>Dertzbaugh, Mark T CIV USARMY MEDCOM USAMRIID (US)</author>
  </authors>
  <commentList>
    <comment ref="F8" authorId="0">
      <text>
        <r>
          <rPr>
            <b/>
            <sz val="9"/>
            <rFont val="Tahoma"/>
            <family val="2"/>
          </rPr>
          <t>Dertzbaugh, Mark T CIV USARMY MEDCOM USAMRIID (US):</t>
        </r>
        <r>
          <rPr>
            <sz val="9"/>
            <rFont val="Tahoma"/>
            <family val="2"/>
          </rPr>
          <t xml:space="preserve">
Consult with Lab Budget Office for fully-burdened salary rate.  For FY18, the Army Fringe/Benefit rate = 36% of gross salary.</t>
        </r>
      </text>
    </comment>
    <comment ref="F42" authorId="0">
      <text>
        <r>
          <rPr>
            <b/>
            <sz val="9"/>
            <rFont val="Tahoma"/>
            <family val="2"/>
          </rPr>
          <t xml:space="preserve">Dertzbaugh, Mark T CIV USARMY MEDCOM USAMRIID (US):  </t>
        </r>
        <r>
          <rPr>
            <sz val="9"/>
            <rFont val="Tahoma"/>
            <family val="2"/>
          </rPr>
          <t>Use fully-burdened contract cost.</t>
        </r>
      </text>
    </comment>
  </commentList>
</comments>
</file>

<file path=xl/comments5.xml><?xml version="1.0" encoding="utf-8"?>
<comments xmlns="http://schemas.openxmlformats.org/spreadsheetml/2006/main">
  <authors>
    <author>Dertzbaugh, Mark T CIV USARMY MEDCOM USAMRIID (US)</author>
  </authors>
  <commentList>
    <comment ref="F9" authorId="0">
      <text>
        <r>
          <rPr>
            <b/>
            <sz val="9"/>
            <rFont val="Tahoma"/>
            <family val="2"/>
          </rPr>
          <t>Dertzbaugh, Mark T CIV USARMY MEDCOM USAMRIID (US):</t>
        </r>
        <r>
          <rPr>
            <sz val="9"/>
            <rFont val="Tahoma"/>
            <family val="2"/>
          </rPr>
          <t xml:space="preserve">
Consult with Lab Budget Office for fully-burdened salary rate.  For FY18, the Army Fringe/Benefit rate = 36% of gross salary.</t>
        </r>
      </text>
    </comment>
    <comment ref="F42" authorId="0">
      <text>
        <r>
          <rPr>
            <b/>
            <sz val="9"/>
            <rFont val="Tahoma"/>
            <family val="2"/>
          </rPr>
          <t xml:space="preserve">Dertzbaugh, Mark T CIV USARMY MEDCOM USAMRIID (US):  </t>
        </r>
        <r>
          <rPr>
            <sz val="9"/>
            <rFont val="Tahoma"/>
            <family val="2"/>
          </rPr>
          <t>Use fully-burdened contract cost.</t>
        </r>
      </text>
    </comment>
  </commentList>
</comments>
</file>

<file path=xl/comments6.xml><?xml version="1.0" encoding="utf-8"?>
<comments xmlns="http://schemas.openxmlformats.org/spreadsheetml/2006/main">
  <authors>
    <author>Dertzbaugh, Mark T CIV USARMY MEDCOM USAMRIID (US)</author>
  </authors>
  <commentList>
    <comment ref="F8" authorId="0">
      <text>
        <r>
          <rPr>
            <b/>
            <sz val="9"/>
            <rFont val="Tahoma"/>
            <family val="2"/>
          </rPr>
          <t>Dertzbaugh, Mark T CIV USARMY MEDCOM USAMRIID (US):</t>
        </r>
        <r>
          <rPr>
            <sz val="9"/>
            <rFont val="Tahoma"/>
            <family val="2"/>
          </rPr>
          <t xml:space="preserve">
Consult with Lab Budget Office for fully-burdened salary rate.  For FY18, the Army Fringe/Benefit rate = 36% of gross salary.</t>
        </r>
      </text>
    </comment>
    <comment ref="F42" authorId="0">
      <text>
        <r>
          <rPr>
            <b/>
            <sz val="9"/>
            <rFont val="Tahoma"/>
            <family val="2"/>
          </rPr>
          <t xml:space="preserve">Dertzbaugh, Mark T CIV USARMY MEDCOM USAMRIID (US):  </t>
        </r>
        <r>
          <rPr>
            <sz val="9"/>
            <rFont val="Tahoma"/>
            <family val="2"/>
          </rPr>
          <t>Use fully-burdened contract cost.</t>
        </r>
      </text>
    </comment>
  </commentList>
</comments>
</file>

<file path=xl/comments7.xml><?xml version="1.0" encoding="utf-8"?>
<comments xmlns="http://schemas.openxmlformats.org/spreadsheetml/2006/main">
  <authors>
    <author>Dertzbaugh, Mark T CIV USARMY MEDCOM USAMRIID (US)</author>
  </authors>
  <commentList>
    <comment ref="F9" authorId="0">
      <text>
        <r>
          <rPr>
            <b/>
            <sz val="9"/>
            <rFont val="Tahoma"/>
            <family val="2"/>
          </rPr>
          <t>Dertzbaugh, Mark T CIV USARMY MEDCOM USAMRIID (US):</t>
        </r>
        <r>
          <rPr>
            <sz val="9"/>
            <rFont val="Tahoma"/>
            <family val="2"/>
          </rPr>
          <t xml:space="preserve">
Consult with Lab Budget Office for fully-burdened salary rate.  For FY18, the Army Fringe/Benefit rate = 36% of gross salary.</t>
        </r>
      </text>
    </comment>
    <comment ref="F42" authorId="0">
      <text>
        <r>
          <rPr>
            <b/>
            <sz val="9"/>
            <rFont val="Tahoma"/>
            <family val="2"/>
          </rPr>
          <t xml:space="preserve">Dertzbaugh, Mark T CIV USARMY MEDCOM USAMRIID (US):  </t>
        </r>
        <r>
          <rPr>
            <sz val="9"/>
            <rFont val="Tahoma"/>
            <family val="2"/>
          </rPr>
          <t>Use fully-burdened contract cost.</t>
        </r>
      </text>
    </comment>
  </commentList>
</comments>
</file>

<file path=xl/sharedStrings.xml><?xml version="1.0" encoding="utf-8"?>
<sst xmlns="http://schemas.openxmlformats.org/spreadsheetml/2006/main" count="388" uniqueCount="85">
  <si>
    <t>EOR</t>
  </si>
  <si>
    <t>Researcher, Joe</t>
  </si>
  <si>
    <t>MHSRS</t>
  </si>
  <si>
    <t>Unit Cost</t>
  </si>
  <si>
    <t>FedEx</t>
  </si>
  <si>
    <t>EOR Title</t>
  </si>
  <si>
    <t>Additional Info</t>
  </si>
  <si>
    <t>Item (Person)</t>
  </si>
  <si>
    <t>Total</t>
  </si>
  <si>
    <t>Government Labor</t>
  </si>
  <si>
    <t>Military Labor</t>
  </si>
  <si>
    <t>Travel</t>
  </si>
  <si>
    <t>Printing</t>
  </si>
  <si>
    <t>Supplies/Materials</t>
  </si>
  <si>
    <t>Equipment</t>
  </si>
  <si>
    <t>Indirect Costs</t>
  </si>
  <si>
    <t>Other Direct Costs</t>
  </si>
  <si>
    <t># Units/ FTEs</t>
  </si>
  <si>
    <t>Smith, MAJ William</t>
  </si>
  <si>
    <t>Clinical samples</t>
  </si>
  <si>
    <t>Rental Vehicle</t>
  </si>
  <si>
    <t>Travel to field sites</t>
  </si>
  <si>
    <t>Reprints</t>
  </si>
  <si>
    <t>Journal articles</t>
  </si>
  <si>
    <t>ORISE</t>
  </si>
  <si>
    <t>NRC</t>
  </si>
  <si>
    <t>Conferences</t>
  </si>
  <si>
    <t>Meetings</t>
  </si>
  <si>
    <t>IIPT</t>
  </si>
  <si>
    <t>Monoclonal Ab Production</t>
  </si>
  <si>
    <t>Reagents</t>
  </si>
  <si>
    <t>Supplies</t>
  </si>
  <si>
    <t>HPLC-MS</t>
  </si>
  <si>
    <t>Rentals</t>
  </si>
  <si>
    <t>Shipping</t>
  </si>
  <si>
    <t>Contracts</t>
  </si>
  <si>
    <t>Personnel Services</t>
  </si>
  <si>
    <t>Other Services</t>
  </si>
  <si>
    <t>TOTAL</t>
  </si>
  <si>
    <t>Animal Per Diems</t>
  </si>
  <si>
    <t>Mice</t>
  </si>
  <si>
    <t>Pathology</t>
  </si>
  <si>
    <t>40 mice x $5/d x 35 d</t>
  </si>
  <si>
    <t>Partial necropsy &amp; report</t>
  </si>
  <si>
    <t>Total Direct Costs</t>
  </si>
  <si>
    <t>Direct Costs</t>
  </si>
  <si>
    <t>Proposal/Plan #:</t>
  </si>
  <si>
    <t>Investigator:</t>
  </si>
  <si>
    <r>
      <t>Proposal/Plan #:</t>
    </r>
    <r>
      <rPr>
        <sz val="10"/>
        <color theme="1"/>
        <rFont val="Arial"/>
        <family val="2"/>
      </rPr>
      <t xml:space="preserve">  </t>
    </r>
  </si>
  <si>
    <t>Civilian Salary</t>
  </si>
  <si>
    <t>Civilian FTEs</t>
  </si>
  <si>
    <t>Military FTEs</t>
  </si>
  <si>
    <t>Contractor FTEs</t>
  </si>
  <si>
    <t>TOTAL COST</t>
  </si>
  <si>
    <t>Total FTEs</t>
  </si>
  <si>
    <t xml:space="preserve">Title:  </t>
  </si>
  <si>
    <r>
      <t>Lead Investigator:</t>
    </r>
    <r>
      <rPr>
        <sz val="10"/>
        <color theme="1"/>
        <rFont val="Arial"/>
        <family val="2"/>
      </rPr>
      <t xml:space="preserve">  </t>
    </r>
  </si>
  <si>
    <t xml:space="preserve">10 USC 2363 </t>
  </si>
  <si>
    <t>10 USC 2363</t>
  </si>
  <si>
    <t>Rate = 35%</t>
  </si>
  <si>
    <t>Total (Direct + Indirect)</t>
  </si>
  <si>
    <t>Rate = 0%</t>
  </si>
  <si>
    <t>FY 2025</t>
  </si>
  <si>
    <r>
      <rPr>
        <b/>
        <sz val="10"/>
        <color theme="1"/>
        <rFont val="Arial"/>
        <family val="2"/>
      </rPr>
      <t>FY:</t>
    </r>
    <r>
      <rPr>
        <sz val="10"/>
        <color theme="1"/>
        <rFont val="Arial"/>
        <family val="2"/>
      </rPr>
      <t xml:space="preserve">  2025</t>
    </r>
  </si>
  <si>
    <t>FY 2026</t>
  </si>
  <si>
    <r>
      <rPr>
        <b/>
        <sz val="10"/>
        <color theme="1"/>
        <rFont val="Arial"/>
        <family val="2"/>
      </rPr>
      <t>FY:</t>
    </r>
    <r>
      <rPr>
        <sz val="10"/>
        <color theme="1"/>
        <rFont val="Arial"/>
        <family val="2"/>
      </rPr>
      <t xml:space="preserve">  2026</t>
    </r>
  </si>
  <si>
    <t xml:space="preserve">Proposal Title:  </t>
  </si>
  <si>
    <r>
      <rPr>
        <b/>
        <sz val="10"/>
        <color theme="1"/>
        <rFont val="Arial"/>
        <family val="2"/>
      </rPr>
      <t>Lab:</t>
    </r>
    <r>
      <rPr>
        <sz val="10"/>
        <color theme="1"/>
        <rFont val="Arial"/>
        <family val="2"/>
      </rPr>
      <t xml:space="preserve"> ORA</t>
    </r>
  </si>
  <si>
    <t>Complete only if coordination with the MRDC Office of Regulatory Activities (ORA) is required.</t>
  </si>
  <si>
    <t>Contractor Position/Title</t>
  </si>
  <si>
    <t>Contractor Position/Title (No names)</t>
  </si>
  <si>
    <t>FY 2027</t>
  </si>
  <si>
    <t>FY:</t>
  </si>
  <si>
    <t>Lab:</t>
  </si>
  <si>
    <t>Lab name (rename tab at bottom)</t>
  </si>
  <si>
    <r>
      <rPr>
        <b/>
        <sz val="10"/>
        <color theme="1"/>
        <rFont val="Arial"/>
        <family val="2"/>
      </rPr>
      <t>FY:</t>
    </r>
    <r>
      <rPr>
        <sz val="10"/>
        <color theme="1"/>
        <rFont val="Arial"/>
        <family val="2"/>
      </rPr>
      <t xml:space="preserve">  2027</t>
    </r>
  </si>
  <si>
    <t>eBRAP Log number</t>
  </si>
  <si>
    <t>Short title</t>
  </si>
  <si>
    <t>PI Name</t>
  </si>
  <si>
    <t>Validation</t>
  </si>
  <si>
    <t xml:space="preserve">CIV Pay should not be planned beyond first year of funding availability </t>
  </si>
  <si>
    <t>If green, obligation plan = total 
If number, differences exist</t>
  </si>
  <si>
    <t>Note:  These fields update header on all other tabs.</t>
  </si>
  <si>
    <t>Monthly Obligation Plan Year 1 (OSD 90% Obl / 55% Exp)</t>
  </si>
  <si>
    <t>Monthly Obligation Plan Year 2 (OSD 100% / 90% Exp)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</si>
</sst>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#,##0.0_);\(#,##0.0\)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0"/>
      <color rgb="FFFF0000"/>
      <name val="Arial"/>
      <family val="2"/>
    </font>
    <font>
      <b/>
      <i/>
      <sz val="10"/>
      <color theme="1"/>
      <name val="Arial"/>
      <family val="2"/>
    </font>
    <font>
      <sz val="22"/>
      <color theme="1"/>
      <name val="Arial"/>
      <family val="2"/>
    </font>
    <font>
      <b/>
      <sz val="8"/>
      <name val="Calibri"/>
      <family val="2"/>
    </font>
  </fonts>
  <fills count="12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8" tint="0.7999799847602844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3">
    <xf numFmtId="0" fontId="0" fillId="0" borderId="0" xfId="0"/>
    <xf numFmtId="0" fontId="0" fillId="0" borderId="1" xfId="0" applyBorder="1"/>
    <xf numFmtId="164" fontId="0" fillId="0" borderId="1" xfId="16" applyNumberFormat="1" applyFont="1" applyBorder="1"/>
    <xf numFmtId="0" fontId="2" fillId="2" borderId="1" xfId="0" applyFont="1" applyFill="1" applyBorder="1"/>
    <xf numFmtId="164" fontId="2" fillId="2" borderId="1" xfId="16" applyNumberFormat="1" applyFont="1" applyFill="1" applyBorder="1"/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5" fillId="2" borderId="1" xfId="0" applyFont="1" applyFill="1" applyBorder="1"/>
    <xf numFmtId="0" fontId="5" fillId="2" borderId="1" xfId="0" applyFont="1" applyFill="1" applyBorder="1" applyAlignment="1">
      <alignment horizontal="center"/>
    </xf>
    <xf numFmtId="0" fontId="4" fillId="0" borderId="1" xfId="0" applyFont="1" applyFill="1" applyBorder="1"/>
    <xf numFmtId="0" fontId="4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left" indent="2"/>
    </xf>
    <xf numFmtId="164" fontId="5" fillId="2" borderId="1" xfId="16" applyNumberFormat="1" applyFont="1" applyFill="1" applyBorder="1"/>
    <xf numFmtId="164" fontId="4" fillId="0" borderId="1" xfId="16" applyNumberFormat="1" applyFont="1" applyBorder="1"/>
    <xf numFmtId="164" fontId="4" fillId="0" borderId="1" xfId="16" applyNumberFormat="1" applyFont="1" applyFill="1" applyBorder="1"/>
    <xf numFmtId="0" fontId="5" fillId="2" borderId="1" xfId="0" applyFont="1" applyFill="1" applyBorder="1" applyAlignment="1">
      <alignment horizontal="left" indent="1"/>
    </xf>
    <xf numFmtId="0" fontId="5" fillId="3" borderId="1" xfId="0" applyFont="1" applyFill="1" applyBorder="1"/>
    <xf numFmtId="0" fontId="5" fillId="3" borderId="1" xfId="0" applyFont="1" applyFill="1" applyBorder="1" applyAlignment="1">
      <alignment horizontal="center"/>
    </xf>
    <xf numFmtId="164" fontId="5" fillId="3" borderId="1" xfId="16" applyNumberFormat="1" applyFont="1" applyFill="1" applyBorder="1"/>
    <xf numFmtId="0" fontId="3" fillId="4" borderId="1" xfId="0" applyFont="1" applyFill="1" applyBorder="1" applyAlignment="1" applyProtection="1">
      <alignment horizontal="center" wrapText="1" readingOrder="1"/>
      <protection locked="0"/>
    </xf>
    <xf numFmtId="0" fontId="3" fillId="4" borderId="1" xfId="0" applyFont="1" applyFill="1" applyBorder="1" applyAlignment="1" applyProtection="1">
      <alignment wrapText="1" readingOrder="1"/>
      <protection locked="0"/>
    </xf>
    <xf numFmtId="164" fontId="3" fillId="4" borderId="1" xfId="16" applyNumberFormat="1" applyFont="1" applyFill="1" applyBorder="1" applyAlignment="1" applyProtection="1">
      <alignment wrapText="1" readingOrder="1"/>
      <protection locked="0"/>
    </xf>
    <xf numFmtId="164" fontId="5" fillId="3" borderId="1" xfId="16" applyNumberFormat="1" applyFont="1" applyFill="1" applyBorder="1" applyAlignment="1">
      <alignment readingOrder="1"/>
    </xf>
    <xf numFmtId="9" fontId="5" fillId="2" borderId="1" xfId="0" applyNumberFormat="1" applyFont="1" applyFill="1" applyBorder="1"/>
    <xf numFmtId="9" fontId="5" fillId="2" borderId="1" xfId="15" applyFont="1" applyFill="1" applyBorder="1"/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44" fontId="0" fillId="0" borderId="1" xfId="16" applyFont="1" applyBorder="1"/>
    <xf numFmtId="0" fontId="4" fillId="3" borderId="1" xfId="0" applyFont="1" applyFill="1" applyBorder="1" applyAlignment="1">
      <alignment horizontal="left"/>
    </xf>
    <xf numFmtId="0" fontId="4" fillId="3" borderId="1" xfId="0" applyFont="1" applyFill="1" applyBorder="1"/>
    <xf numFmtId="0" fontId="0" fillId="0" borderId="1" xfId="0" applyBorder="1" applyAlignment="1">
      <alignment horizontal="center"/>
    </xf>
    <xf numFmtId="165" fontId="0" fillId="0" borderId="1" xfId="16" applyNumberFormat="1" applyFont="1" applyBorder="1"/>
    <xf numFmtId="165" fontId="2" fillId="2" borderId="1" xfId="16" applyNumberFormat="1" applyFont="1" applyFill="1" applyBorder="1"/>
    <xf numFmtId="164" fontId="5" fillId="3" borderId="1" xfId="16" applyNumberFormat="1" applyFont="1" applyFill="1" applyBorder="1" applyAlignment="1">
      <alignment horizontal="center" wrapText="1" readingOrder="1"/>
    </xf>
    <xf numFmtId="0" fontId="5" fillId="3" borderId="1" xfId="0" applyFont="1" applyFill="1" applyBorder="1" applyAlignment="1">
      <alignment horizontal="center" wrapText="1" readingOrder="1"/>
    </xf>
    <xf numFmtId="9" fontId="5" fillId="3" borderId="1" xfId="0" applyNumberFormat="1" applyFont="1" applyFill="1" applyBorder="1"/>
    <xf numFmtId="9" fontId="5" fillId="3" borderId="1" xfId="15" applyFont="1" applyFill="1" applyBorder="1"/>
    <xf numFmtId="44" fontId="5" fillId="2" borderId="1" xfId="16" applyNumberFormat="1" applyFont="1" applyFill="1" applyBorder="1"/>
    <xf numFmtId="0" fontId="4" fillId="3" borderId="2" xfId="0" applyFont="1" applyFill="1" applyBorder="1" applyAlignment="1">
      <alignment horizontal="center"/>
    </xf>
    <xf numFmtId="0" fontId="4" fillId="3" borderId="2" xfId="0" applyFont="1" applyFill="1" applyBorder="1"/>
    <xf numFmtId="0" fontId="5" fillId="3" borderId="2" xfId="0" applyFont="1" applyFill="1" applyBorder="1"/>
    <xf numFmtId="164" fontId="4" fillId="3" borderId="2" xfId="16" applyNumberFormat="1" applyFont="1" applyFill="1" applyBorder="1"/>
    <xf numFmtId="164" fontId="4" fillId="3" borderId="3" xfId="16" applyNumberFormat="1" applyFont="1" applyFill="1" applyBorder="1"/>
    <xf numFmtId="0" fontId="5" fillId="0" borderId="1" xfId="0" applyFont="1" applyFill="1" applyBorder="1" applyAlignment="1">
      <alignment readingOrder="1"/>
    </xf>
    <xf numFmtId="0" fontId="5" fillId="0" borderId="1" xfId="0" applyFont="1" applyFill="1" applyBorder="1"/>
    <xf numFmtId="0" fontId="8" fillId="0" borderId="1" xfId="0" applyFont="1" applyBorder="1"/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1" fillId="0" borderId="1" xfId="0" applyFont="1" applyBorder="1"/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9" fillId="0" borderId="1" xfId="0" applyFont="1" applyBorder="1" applyAlignment="1">
      <alignment horizontal="left"/>
    </xf>
    <xf numFmtId="0" fontId="9" fillId="5" borderId="1" xfId="0" applyFont="1" applyFill="1" applyBorder="1" applyAlignment="1">
      <alignment horizontal="left"/>
    </xf>
    <xf numFmtId="17" fontId="4" fillId="0" borderId="1" xfId="0" applyNumberFormat="1" applyFont="1" applyFill="1" applyBorder="1"/>
    <xf numFmtId="44" fontId="4" fillId="0" borderId="1" xfId="16" applyFont="1" applyFill="1" applyBorder="1"/>
    <xf numFmtId="44" fontId="5" fillId="6" borderId="1" xfId="16" applyFont="1" applyFill="1" applyBorder="1"/>
    <xf numFmtId="44" fontId="5" fillId="3" borderId="1" xfId="16" applyFont="1" applyFill="1" applyBorder="1"/>
    <xf numFmtId="0" fontId="5" fillId="7" borderId="1" xfId="0" applyFont="1" applyFill="1" applyBorder="1" applyAlignment="1">
      <alignment horizontal="center"/>
    </xf>
    <xf numFmtId="0" fontId="5" fillId="7" borderId="1" xfId="0" applyFont="1" applyFill="1" applyBorder="1" applyAlignment="1">
      <alignment horizontal="left" indent="1"/>
    </xf>
    <xf numFmtId="0" fontId="5" fillId="7" borderId="1" xfId="0" applyFont="1" applyFill="1" applyBorder="1"/>
    <xf numFmtId="164" fontId="5" fillId="7" borderId="1" xfId="16" applyNumberFormat="1" applyFont="1" applyFill="1" applyBorder="1"/>
    <xf numFmtId="44" fontId="5" fillId="7" borderId="1" xfId="16" applyFont="1" applyFill="1" applyBorder="1"/>
    <xf numFmtId="44" fontId="5" fillId="0" borderId="1" xfId="0" applyNumberFormat="1" applyFont="1" applyFill="1" applyBorder="1"/>
    <xf numFmtId="44" fontId="4" fillId="0" borderId="1" xfId="0" applyNumberFormat="1" applyFont="1" applyFill="1" applyBorder="1"/>
    <xf numFmtId="0" fontId="4" fillId="8" borderId="1" xfId="0" applyFont="1" applyFill="1" applyBorder="1"/>
    <xf numFmtId="0" fontId="5" fillId="8" borderId="2" xfId="0" applyFont="1" applyFill="1" applyBorder="1" applyAlignment="1">
      <alignment horizontal="center" vertical="center" readingOrder="1"/>
    </xf>
    <xf numFmtId="17" fontId="4" fillId="8" borderId="1" xfId="0" applyNumberFormat="1" applyFont="1" applyFill="1" applyBorder="1"/>
    <xf numFmtId="44" fontId="5" fillId="8" borderId="1" xfId="16" applyFont="1" applyFill="1" applyBorder="1"/>
    <xf numFmtId="44" fontId="4" fillId="8" borderId="1" xfId="16" applyFont="1" applyFill="1" applyBorder="1"/>
    <xf numFmtId="44" fontId="5" fillId="9" borderId="1" xfId="16" applyFont="1" applyFill="1" applyBorder="1"/>
    <xf numFmtId="0" fontId="5" fillId="3" borderId="4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0" borderId="4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3" fillId="4" borderId="5" xfId="0" applyFont="1" applyFill="1" applyBorder="1" applyAlignment="1" applyProtection="1">
      <alignment horizontal="center" wrapText="1" readingOrder="1"/>
      <protection locked="0"/>
    </xf>
    <xf numFmtId="0" fontId="3" fillId="4" borderId="6" xfId="0" applyFont="1" applyFill="1" applyBorder="1" applyAlignment="1" applyProtection="1">
      <alignment horizontal="center" wrapText="1" readingOrder="1"/>
      <protection locked="0"/>
    </xf>
    <xf numFmtId="0" fontId="4" fillId="0" borderId="4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44" fontId="10" fillId="9" borderId="7" xfId="16" applyFont="1" applyFill="1" applyBorder="1" applyAlignment="1">
      <alignment horizontal="center" vertical="center" wrapText="1"/>
    </xf>
    <xf numFmtId="44" fontId="10" fillId="9" borderId="8" xfId="16" applyFont="1" applyFill="1" applyBorder="1" applyAlignment="1">
      <alignment horizontal="center" vertical="center" wrapText="1"/>
    </xf>
    <xf numFmtId="44" fontId="10" fillId="9" borderId="9" xfId="16" applyFont="1" applyFill="1" applyBorder="1" applyAlignment="1">
      <alignment horizontal="center" vertical="center" wrapText="1"/>
    </xf>
    <xf numFmtId="44" fontId="10" fillId="9" borderId="10" xfId="16" applyFont="1" applyFill="1" applyBorder="1" applyAlignment="1">
      <alignment horizontal="center" vertical="center" wrapText="1"/>
    </xf>
    <xf numFmtId="44" fontId="10" fillId="9" borderId="0" xfId="16" applyFont="1" applyFill="1" applyBorder="1" applyAlignment="1">
      <alignment horizontal="center" vertical="center" wrapText="1"/>
    </xf>
    <xf numFmtId="44" fontId="10" fillId="9" borderId="11" xfId="16" applyFont="1" applyFill="1" applyBorder="1" applyAlignment="1">
      <alignment horizontal="center" vertical="center" wrapText="1"/>
    </xf>
    <xf numFmtId="44" fontId="10" fillId="9" borderId="12" xfId="16" applyFont="1" applyFill="1" applyBorder="1" applyAlignment="1">
      <alignment horizontal="center" vertical="center" wrapText="1"/>
    </xf>
    <xf numFmtId="44" fontId="10" fillId="9" borderId="13" xfId="16" applyFont="1" applyFill="1" applyBorder="1" applyAlignment="1">
      <alignment horizontal="center" vertical="center" wrapText="1"/>
    </xf>
    <xf numFmtId="44" fontId="10" fillId="9" borderId="14" xfId="16" applyFont="1" applyFill="1" applyBorder="1" applyAlignment="1">
      <alignment horizontal="center" vertical="center" wrapText="1"/>
    </xf>
    <xf numFmtId="0" fontId="5" fillId="10" borderId="4" xfId="0" applyFont="1" applyFill="1" applyBorder="1" applyAlignment="1">
      <alignment horizontal="center" vertical="center" readingOrder="1"/>
    </xf>
    <xf numFmtId="0" fontId="5" fillId="10" borderId="2" xfId="0" applyFont="1" applyFill="1" applyBorder="1" applyAlignment="1">
      <alignment horizontal="center" vertical="center" readingOrder="1"/>
    </xf>
    <xf numFmtId="0" fontId="5" fillId="11" borderId="4" xfId="0" applyFont="1" applyFill="1" applyBorder="1" applyAlignment="1">
      <alignment horizontal="center" vertical="center" readingOrder="1"/>
    </xf>
    <xf numFmtId="0" fontId="5" fillId="11" borderId="2" xfId="0" applyFont="1" applyFill="1" applyBorder="1" applyAlignment="1">
      <alignment horizontal="center" vertical="center" readingOrder="1"/>
    </xf>
    <xf numFmtId="0" fontId="5" fillId="11" borderId="3" xfId="0" applyFont="1" applyFill="1" applyBorder="1" applyAlignment="1">
      <alignment horizontal="center" vertical="center" readingOrder="1"/>
    </xf>
    <xf numFmtId="0" fontId="5" fillId="0" borderId="4" xfId="0" applyFont="1" applyFill="1" applyBorder="1" applyAlignment="1">
      <alignment horizontal="center" vertical="center" wrapText="1" readingOrder="1"/>
    </xf>
    <xf numFmtId="0" fontId="5" fillId="0" borderId="3" xfId="0" applyFont="1" applyFill="1" applyBorder="1" applyAlignment="1">
      <alignment horizontal="center" vertical="center" wrapText="1" readingOrder="1"/>
    </xf>
    <xf numFmtId="0" fontId="4" fillId="0" borderId="7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right"/>
    </xf>
    <xf numFmtId="0" fontId="4" fillId="0" borderId="1" xfId="0" applyFont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44">
    <dxf>
      <font>
        <color rgb="FF006100"/>
      </font>
      <fill>
        <patternFill>
          <bgColor rgb="FFC6EF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customXml" Target="../customXml/item1.xml" /><Relationship Id="rId11" Type="http://schemas.openxmlformats.org/officeDocument/2006/relationships/customXml" Target="../customXml/item2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23"/>
  <sheetViews>
    <sheetView workbookViewId="0" topLeftCell="A1">
      <selection activeCell="D34" sqref="D34"/>
    </sheetView>
  </sheetViews>
  <sheetFormatPr defaultColWidth="9.140625" defaultRowHeight="15"/>
  <cols>
    <col min="1" max="1" width="6.28125" style="1" customWidth="1"/>
    <col min="2" max="2" width="20.7109375" style="1" customWidth="1"/>
    <col min="3" max="3" width="2.421875" style="1" customWidth="1"/>
    <col min="4" max="6" width="12.140625" style="1" customWidth="1"/>
    <col min="7" max="7" width="2.140625" style="1" customWidth="1"/>
    <col min="8" max="10" width="12.140625" style="1" customWidth="1"/>
    <col min="11" max="11" width="2.140625" style="1" customWidth="1"/>
    <col min="12" max="14" width="12.140625" style="1" customWidth="1"/>
    <col min="15" max="16384" width="9.140625" style="1" customWidth="1"/>
  </cols>
  <sheetData>
    <row r="1" spans="1:6" s="5" customFormat="1" ht="12.75">
      <c r="A1" s="74" t="s">
        <v>48</v>
      </c>
      <c r="B1" s="75"/>
      <c r="C1" s="75"/>
      <c r="D1" s="79" t="str">
        <f>'2025 Lab A'!C1</f>
        <v>eBRAP Log number</v>
      </c>
      <c r="E1" s="80"/>
      <c r="F1" s="81"/>
    </row>
    <row r="2" spans="1:6" s="5" customFormat="1" ht="12.75">
      <c r="A2" s="74" t="s">
        <v>55</v>
      </c>
      <c r="B2" s="75"/>
      <c r="C2" s="75"/>
      <c r="D2" s="79" t="str">
        <f>'2025 Lab A'!C2</f>
        <v>Short title</v>
      </c>
      <c r="E2" s="80"/>
      <c r="F2" s="81"/>
    </row>
    <row r="3" spans="1:6" s="5" customFormat="1" ht="12.75">
      <c r="A3" s="74" t="s">
        <v>56</v>
      </c>
      <c r="B3" s="75"/>
      <c r="C3" s="75"/>
      <c r="D3" s="79" t="str">
        <f>'2025 Lab A'!C3</f>
        <v>PI Name</v>
      </c>
      <c r="E3" s="80"/>
      <c r="F3" s="81"/>
    </row>
    <row r="4" spans="1:3" s="5" customFormat="1" ht="12.75">
      <c r="A4" s="76"/>
      <c r="B4" s="76"/>
      <c r="C4" s="76"/>
    </row>
    <row r="5" spans="1:14" s="29" customFormat="1" ht="15" customHeight="1">
      <c r="A5" s="77" t="s">
        <v>0</v>
      </c>
      <c r="B5" s="77" t="s">
        <v>5</v>
      </c>
      <c r="C5" s="28"/>
      <c r="D5" s="71" t="s">
        <v>62</v>
      </c>
      <c r="E5" s="72"/>
      <c r="F5" s="73"/>
      <c r="H5" s="71" t="s">
        <v>64</v>
      </c>
      <c r="I5" s="72"/>
      <c r="J5" s="73"/>
      <c r="L5" s="71" t="s">
        <v>71</v>
      </c>
      <c r="M5" s="72"/>
      <c r="N5" s="73"/>
    </row>
    <row r="6" spans="1:14" s="34" customFormat="1" ht="12.75">
      <c r="A6" s="78"/>
      <c r="B6" s="78"/>
      <c r="C6" s="33"/>
      <c r="D6" s="34" t="str">
        <f>'2025 Lab A'!$A$4</f>
        <v>Lab:</v>
      </c>
      <c r="E6" s="34" t="str">
        <f>'2025 ORA'!$A$5</f>
        <v>Lab: ORA</v>
      </c>
      <c r="F6" s="34" t="s">
        <v>8</v>
      </c>
      <c r="H6" s="34" t="str">
        <f>'2026 Lab A'!$A$4</f>
        <v>Lab:</v>
      </c>
      <c r="I6" s="34" t="str">
        <f>'2026 ORA'!$A$5</f>
        <v>Lab: ORA</v>
      </c>
      <c r="J6" s="34" t="s">
        <v>8</v>
      </c>
      <c r="L6" s="34" t="str">
        <f>'2026 Lab A'!$A$4</f>
        <v>Lab:</v>
      </c>
      <c r="M6" s="34" t="str">
        <f>'2026 ORA'!$A$5</f>
        <v>Lab: ORA</v>
      </c>
      <c r="N6" s="34" t="s">
        <v>8</v>
      </c>
    </row>
    <row r="7" spans="1:14" ht="15">
      <c r="A7" s="30">
        <v>11</v>
      </c>
      <c r="B7" s="1" t="s">
        <v>49</v>
      </c>
      <c r="D7" s="2">
        <f>'2025 Lab A'!$G$8</f>
        <v>50000</v>
      </c>
      <c r="E7" s="2">
        <f>'2025 ORA'!$G$9</f>
        <v>50000</v>
      </c>
      <c r="F7" s="2">
        <f>SUM(D7:E7)</f>
        <v>100000</v>
      </c>
      <c r="H7" s="2">
        <f>'2026 Lab A'!$G$8</f>
        <v>50000</v>
      </c>
      <c r="I7" s="2">
        <f>'2026 ORA'!$G$9</f>
        <v>50000</v>
      </c>
      <c r="J7" s="2">
        <f>SUM(H7:I7)</f>
        <v>100000</v>
      </c>
      <c r="L7" s="2">
        <f>'2027 Lab A'!$G$8</f>
        <v>50000</v>
      </c>
      <c r="M7" s="2">
        <f>'2027 ORA'!$G$9</f>
        <v>50000</v>
      </c>
      <c r="N7" s="2">
        <f>SUM(L7:M7)</f>
        <v>100000</v>
      </c>
    </row>
    <row r="8" spans="1:14" ht="15">
      <c r="A8" s="30">
        <v>21</v>
      </c>
      <c r="B8" s="1" t="s">
        <v>11</v>
      </c>
      <c r="D8" s="2">
        <f>'2025 Lab A'!$G$29</f>
        <v>15000</v>
      </c>
      <c r="E8" s="2">
        <f>'2025 ORA'!$G$29</f>
        <v>15000</v>
      </c>
      <c r="F8" s="2">
        <f aca="true" t="shared" si="0" ref="F8:F18">SUM(D8:E8)</f>
        <v>30000</v>
      </c>
      <c r="H8" s="2">
        <f>'2026 Lab A'!$G$29</f>
        <v>15000</v>
      </c>
      <c r="I8" s="2">
        <f>'2026 ORA'!$G$29</f>
        <v>15000</v>
      </c>
      <c r="J8" s="2">
        <f aca="true" t="shared" si="1" ref="J8:J18">SUM(H8:I8)</f>
        <v>30000</v>
      </c>
      <c r="L8" s="2">
        <f>'2027 Lab A'!$G$29</f>
        <v>15000</v>
      </c>
      <c r="M8" s="2">
        <f>'2027 ORA'!$G$29</f>
        <v>15000</v>
      </c>
      <c r="N8" s="2">
        <f aca="true" t="shared" si="2" ref="N8:N18">SUM(L8:M8)</f>
        <v>30000</v>
      </c>
    </row>
    <row r="9" spans="1:14" ht="15">
      <c r="A9" s="30">
        <v>22</v>
      </c>
      <c r="B9" s="1" t="s">
        <v>34</v>
      </c>
      <c r="D9" s="2">
        <f>'2025 Lab A'!$G$33</f>
        <v>2500</v>
      </c>
      <c r="E9" s="2">
        <f>'2025 Lab A'!$G$33</f>
        <v>2500</v>
      </c>
      <c r="F9" s="2">
        <f t="shared" si="0"/>
        <v>5000</v>
      </c>
      <c r="H9" s="2">
        <f>'2026 Lab A'!$G$33</f>
        <v>2500</v>
      </c>
      <c r="I9" s="2">
        <f>'2026 Lab A'!$G$33</f>
        <v>2500</v>
      </c>
      <c r="J9" s="2">
        <f t="shared" si="1"/>
        <v>5000</v>
      </c>
      <c r="L9" s="2">
        <f>'2027 Lab A'!$G$33</f>
        <v>2500</v>
      </c>
      <c r="M9" s="2">
        <f>'2027 Lab A'!$G$33</f>
        <v>2500</v>
      </c>
      <c r="N9" s="2">
        <f t="shared" si="2"/>
        <v>5000</v>
      </c>
    </row>
    <row r="10" spans="1:14" ht="15">
      <c r="A10" s="30">
        <v>23</v>
      </c>
      <c r="B10" s="1" t="s">
        <v>33</v>
      </c>
      <c r="D10" s="2">
        <f>'2025 Lab A'!$G$36</f>
        <v>8000</v>
      </c>
      <c r="E10" s="2">
        <f>'2025 ORA'!$G$36</f>
        <v>8000</v>
      </c>
      <c r="F10" s="2">
        <f t="shared" si="0"/>
        <v>16000</v>
      </c>
      <c r="H10" s="2">
        <f>'2026 Lab A'!$G$36</f>
        <v>8000</v>
      </c>
      <c r="I10" s="2">
        <f>'2026 ORA'!$G$36</f>
        <v>8000</v>
      </c>
      <c r="J10" s="2">
        <f t="shared" si="1"/>
        <v>16000</v>
      </c>
      <c r="L10" s="2">
        <f>'2027 Lab A'!$G$36</f>
        <v>8000</v>
      </c>
      <c r="M10" s="2">
        <f>'2027 ORA'!$G$36</f>
        <v>8000</v>
      </c>
      <c r="N10" s="2">
        <f t="shared" si="2"/>
        <v>16000</v>
      </c>
    </row>
    <row r="11" spans="1:14" ht="15">
      <c r="A11" s="30">
        <v>24</v>
      </c>
      <c r="B11" s="1" t="s">
        <v>12</v>
      </c>
      <c r="D11" s="2">
        <f>'2025 Lab A'!$G$39</f>
        <v>5000</v>
      </c>
      <c r="E11" s="2">
        <f>'2025 ORA'!$G$39</f>
        <v>5000</v>
      </c>
      <c r="F11" s="2">
        <f t="shared" si="0"/>
        <v>10000</v>
      </c>
      <c r="H11" s="2">
        <f>'2026 Lab A'!$G$39</f>
        <v>5000</v>
      </c>
      <c r="I11" s="2">
        <f>'2026 ORA'!$G$39</f>
        <v>5000</v>
      </c>
      <c r="J11" s="2">
        <f t="shared" si="1"/>
        <v>10000</v>
      </c>
      <c r="L11" s="2">
        <f>'2027 Lab A'!$G$39</f>
        <v>5000</v>
      </c>
      <c r="M11" s="2">
        <f>'2027 ORA'!$G$39</f>
        <v>5000</v>
      </c>
      <c r="N11" s="2">
        <f t="shared" si="2"/>
        <v>10000</v>
      </c>
    </row>
    <row r="12" spans="1:14" ht="15">
      <c r="A12" s="30">
        <v>25</v>
      </c>
      <c r="B12" s="1" t="s">
        <v>35</v>
      </c>
      <c r="D12" s="2">
        <f>'2025 Lab A'!$G$42</f>
        <v>165000</v>
      </c>
      <c r="E12" s="2">
        <f>'2025 ORA'!$G$42</f>
        <v>165000</v>
      </c>
      <c r="F12" s="2">
        <f t="shared" si="0"/>
        <v>330000</v>
      </c>
      <c r="H12" s="2">
        <f>'2026 Lab A'!$G$42</f>
        <v>165000</v>
      </c>
      <c r="I12" s="2">
        <f>'2026 ORA'!$G$42</f>
        <v>165000</v>
      </c>
      <c r="J12" s="2">
        <f t="shared" si="1"/>
        <v>330000</v>
      </c>
      <c r="L12" s="2">
        <f>'2027 Lab A'!$G$42</f>
        <v>165000</v>
      </c>
      <c r="M12" s="2">
        <f>'2027 ORA'!$G$42</f>
        <v>165000</v>
      </c>
      <c r="N12" s="2">
        <f t="shared" si="2"/>
        <v>330000</v>
      </c>
    </row>
    <row r="13" spans="1:14" ht="15">
      <c r="A13" s="30">
        <v>26</v>
      </c>
      <c r="B13" s="1" t="s">
        <v>31</v>
      </c>
      <c r="D13" s="2">
        <f>'2025 Lab A'!$G$51</f>
        <v>60600</v>
      </c>
      <c r="E13" s="2">
        <f>'2025 ORA'!$G$51</f>
        <v>60600</v>
      </c>
      <c r="F13" s="2">
        <f t="shared" si="0"/>
        <v>121200</v>
      </c>
      <c r="H13" s="2">
        <f>'2026 Lab A'!$G$51</f>
        <v>60600</v>
      </c>
      <c r="I13" s="2">
        <f>'2026 ORA'!$G$51</f>
        <v>60600</v>
      </c>
      <c r="J13" s="2">
        <f t="shared" si="1"/>
        <v>121200</v>
      </c>
      <c r="L13" s="2">
        <f>'2027 Lab A'!$G$51</f>
        <v>60600</v>
      </c>
      <c r="M13" s="2">
        <f>'2027 ORA'!$G$51</f>
        <v>60600</v>
      </c>
      <c r="N13" s="2">
        <f t="shared" si="2"/>
        <v>121200</v>
      </c>
    </row>
    <row r="14" spans="1:14" ht="15">
      <c r="A14" s="30">
        <v>31</v>
      </c>
      <c r="B14" s="1" t="s">
        <v>14</v>
      </c>
      <c r="D14" s="2">
        <f>'2025 Lab A'!$G$56</f>
        <v>120000</v>
      </c>
      <c r="E14" s="2">
        <f>'2025 ORA'!$G$56</f>
        <v>120000</v>
      </c>
      <c r="F14" s="2">
        <f t="shared" si="0"/>
        <v>240000</v>
      </c>
      <c r="H14" s="2">
        <f>'2026 Lab A'!$G$56</f>
        <v>120000</v>
      </c>
      <c r="I14" s="2">
        <f>'2026 ORA'!$G$56</f>
        <v>120000</v>
      </c>
      <c r="J14" s="2">
        <f t="shared" si="1"/>
        <v>240000</v>
      </c>
      <c r="L14" s="2">
        <f>'2027 Lab A'!$G$56</f>
        <v>120000</v>
      </c>
      <c r="M14" s="2">
        <f>'2027 ORA'!$G$56</f>
        <v>120000</v>
      </c>
      <c r="N14" s="2">
        <f t="shared" si="2"/>
        <v>240000</v>
      </c>
    </row>
    <row r="15" spans="1:14" ht="15">
      <c r="A15" s="30"/>
      <c r="B15" s="1" t="s">
        <v>16</v>
      </c>
      <c r="D15" s="2">
        <f>'2025 Lab A'!$G$62</f>
        <v>55000</v>
      </c>
      <c r="E15" s="2">
        <f>'2025 ORA'!$G$62</f>
        <v>55000</v>
      </c>
      <c r="F15" s="2">
        <f t="shared" si="0"/>
        <v>110000</v>
      </c>
      <c r="G15" s="2"/>
      <c r="H15" s="2">
        <f>'2026 Lab A'!$G$62</f>
        <v>55000</v>
      </c>
      <c r="I15" s="2">
        <f>'2026 ORA'!$G$62</f>
        <v>55000</v>
      </c>
      <c r="J15" s="2">
        <f t="shared" si="1"/>
        <v>110000</v>
      </c>
      <c r="L15" s="2">
        <f>'2027 Lab A'!$G$62</f>
        <v>55000</v>
      </c>
      <c r="M15" s="2">
        <f>'2027 ORA'!$G$62</f>
        <v>55000</v>
      </c>
      <c r="N15" s="2">
        <f t="shared" si="2"/>
        <v>110000</v>
      </c>
    </row>
    <row r="16" spans="1:14" ht="15">
      <c r="A16" s="30"/>
      <c r="B16" s="1" t="s">
        <v>15</v>
      </c>
      <c r="D16" s="2">
        <f>'2025 Lab A'!$G$67</f>
        <v>168385</v>
      </c>
      <c r="E16" s="2">
        <f>'2025 ORA'!$G$67</f>
        <v>168385</v>
      </c>
      <c r="F16" s="2">
        <f t="shared" si="0"/>
        <v>336770</v>
      </c>
      <c r="G16" s="2"/>
      <c r="H16" s="2">
        <f>'2026 Lab A'!$G$67</f>
        <v>168385</v>
      </c>
      <c r="I16" s="2">
        <f>'2026 ORA'!$G$67</f>
        <v>168385</v>
      </c>
      <c r="J16" s="2">
        <f t="shared" si="1"/>
        <v>336770</v>
      </c>
      <c r="L16" s="2">
        <f>'2027 Lab A'!$G$67</f>
        <v>168385</v>
      </c>
      <c r="M16" s="2">
        <f>'2027 ORA'!$G$67</f>
        <v>168385</v>
      </c>
      <c r="N16" s="2">
        <f t="shared" si="2"/>
        <v>336770</v>
      </c>
    </row>
    <row r="17" spans="1:14" ht="15">
      <c r="A17" s="30"/>
      <c r="B17" s="1" t="s">
        <v>58</v>
      </c>
      <c r="D17" s="2">
        <f>'2025 Lab A'!$G$69</f>
        <v>0</v>
      </c>
      <c r="E17" s="2">
        <f>'2025 ORA'!$G$69</f>
        <v>0</v>
      </c>
      <c r="F17" s="2">
        <f t="shared" si="0"/>
        <v>0</v>
      </c>
      <c r="G17" s="2"/>
      <c r="H17" s="2">
        <f>'2026 Lab A'!$G$69</f>
        <v>0</v>
      </c>
      <c r="I17" s="2">
        <f>'2026 ORA'!$G$69</f>
        <v>0</v>
      </c>
      <c r="J17" s="2">
        <f t="shared" si="1"/>
        <v>0</v>
      </c>
      <c r="L17" s="2">
        <f>'2027 Lab A'!$G$69</f>
        <v>0</v>
      </c>
      <c r="M17" s="2">
        <f>'2027 ORA'!$G$69</f>
        <v>0</v>
      </c>
      <c r="N17" s="2">
        <f t="shared" si="2"/>
        <v>0</v>
      </c>
    </row>
    <row r="18" spans="2:14" s="3" customFormat="1" ht="15">
      <c r="B18" s="3" t="s">
        <v>53</v>
      </c>
      <c r="D18" s="4">
        <f>'2025 Lab A'!$G$70</f>
        <v>649485</v>
      </c>
      <c r="E18" s="4">
        <f>'2025 ORA'!$G$70</f>
        <v>649485</v>
      </c>
      <c r="F18" s="4">
        <f t="shared" si="0"/>
        <v>1298970</v>
      </c>
      <c r="G18" s="4"/>
      <c r="H18" s="4">
        <f>'2026 Lab A'!$G$70</f>
        <v>649485</v>
      </c>
      <c r="I18" s="4">
        <f>'2026 ORA'!$G$70</f>
        <v>649485</v>
      </c>
      <c r="J18" s="4">
        <f t="shared" si="1"/>
        <v>1298970</v>
      </c>
      <c r="L18" s="4">
        <f>'2027 Lab A'!$G$70</f>
        <v>649485</v>
      </c>
      <c r="M18" s="4">
        <f>'2027 ORA'!$G$70</f>
        <v>649485</v>
      </c>
      <c r="N18" s="4">
        <f t="shared" si="2"/>
        <v>1298970</v>
      </c>
    </row>
    <row r="19" spans="6:14" ht="9.6" customHeight="1">
      <c r="F19" s="27"/>
      <c r="J19" s="27"/>
      <c r="N19" s="27"/>
    </row>
    <row r="20" spans="2:14" ht="15">
      <c r="B20" s="1" t="s">
        <v>50</v>
      </c>
      <c r="D20" s="1">
        <f>'2025 Lab A'!$E$8</f>
        <v>0.5</v>
      </c>
      <c r="E20" s="1">
        <f>'2025 ORA'!$E$9</f>
        <v>0.5</v>
      </c>
      <c r="F20" s="31">
        <f>SUM(D20:E20)</f>
        <v>1</v>
      </c>
      <c r="H20" s="1">
        <f>'2026 Lab A'!$E$8</f>
        <v>0.5</v>
      </c>
      <c r="I20" s="1">
        <f>'2025 ORA'!$E$9</f>
        <v>0.5</v>
      </c>
      <c r="J20" s="31">
        <f>SUM(H20:I20)</f>
        <v>1</v>
      </c>
      <c r="L20" s="1">
        <f>'2027 Lab A'!$E$8</f>
        <v>0.5</v>
      </c>
      <c r="M20" s="1">
        <f>'2025 ORA'!$E$9</f>
        <v>0.5</v>
      </c>
      <c r="N20" s="31">
        <f>SUM(L20:M20)</f>
        <v>1</v>
      </c>
    </row>
    <row r="21" spans="2:14" ht="15">
      <c r="B21" s="1" t="s">
        <v>51</v>
      </c>
      <c r="D21" s="1">
        <f>'2025 Lab A'!$E$20</f>
        <v>0.3</v>
      </c>
      <c r="E21" s="1">
        <f>'2025 ORA'!$E$20</f>
        <v>0.3</v>
      </c>
      <c r="F21" s="31">
        <f aca="true" t="shared" si="3" ref="F21:F23">SUM(D21:E21)</f>
        <v>0.6</v>
      </c>
      <c r="H21" s="1">
        <f>'2026 Lab A'!$E$20</f>
        <v>0.3</v>
      </c>
      <c r="I21" s="1">
        <f>'2025 ORA'!$E$20</f>
        <v>0.3</v>
      </c>
      <c r="J21" s="31">
        <f aca="true" t="shared" si="4" ref="J21:J23">SUM(H21:I21)</f>
        <v>0.6</v>
      </c>
      <c r="L21" s="1">
        <f>'2027 Lab A'!$E$20</f>
        <v>0.3</v>
      </c>
      <c r="M21" s="1">
        <f>'2025 ORA'!$E$20</f>
        <v>0.3</v>
      </c>
      <c r="N21" s="31">
        <f aca="true" t="shared" si="5" ref="N21:N23">SUM(L21:M21)</f>
        <v>0.6</v>
      </c>
    </row>
    <row r="22" spans="2:14" ht="15">
      <c r="B22" s="1" t="s">
        <v>52</v>
      </c>
      <c r="D22" s="1">
        <f>'2025 Lab A'!$E$43</f>
        <v>2</v>
      </c>
      <c r="E22" s="1">
        <f>'2025 ORA'!$E$43</f>
        <v>2</v>
      </c>
      <c r="F22" s="31">
        <f t="shared" si="3"/>
        <v>4</v>
      </c>
      <c r="H22" s="1">
        <f>'2026 Lab A'!$E$43</f>
        <v>2</v>
      </c>
      <c r="I22" s="1">
        <f>'2025 ORA'!$E$43</f>
        <v>2</v>
      </c>
      <c r="J22" s="31">
        <f t="shared" si="4"/>
        <v>4</v>
      </c>
      <c r="L22" s="1">
        <f>'2027 Lab A'!$E$43</f>
        <v>2</v>
      </c>
      <c r="M22" s="1">
        <f>'2025 ORA'!$E$43</f>
        <v>2</v>
      </c>
      <c r="N22" s="31">
        <f t="shared" si="5"/>
        <v>4</v>
      </c>
    </row>
    <row r="23" spans="2:14" s="3" customFormat="1" ht="15">
      <c r="B23" s="3" t="s">
        <v>54</v>
      </c>
      <c r="D23" s="3">
        <f>SUM(D20:D22)</f>
        <v>2.8</v>
      </c>
      <c r="E23" s="3">
        <f>SUM(E20:E22)</f>
        <v>2.8</v>
      </c>
      <c r="F23" s="32">
        <f t="shared" si="3"/>
        <v>5.6</v>
      </c>
      <c r="H23" s="3">
        <f>SUM(H20:H22)</f>
        <v>2.8</v>
      </c>
      <c r="I23" s="3">
        <f>SUM(I20:I22)</f>
        <v>2.8</v>
      </c>
      <c r="J23" s="32">
        <f t="shared" si="4"/>
        <v>5.6</v>
      </c>
      <c r="L23" s="3">
        <f>SUM(L20:L22)</f>
        <v>2.8</v>
      </c>
      <c r="M23" s="3">
        <f>SUM(M20:M22)</f>
        <v>2.8</v>
      </c>
      <c r="N23" s="32">
        <f t="shared" si="5"/>
        <v>5.6</v>
      </c>
    </row>
  </sheetData>
  <mergeCells count="12">
    <mergeCell ref="L5:N5"/>
    <mergeCell ref="D5:F5"/>
    <mergeCell ref="A1:C1"/>
    <mergeCell ref="A3:C3"/>
    <mergeCell ref="A2:C2"/>
    <mergeCell ref="H5:J5"/>
    <mergeCell ref="A4:C4"/>
    <mergeCell ref="A5:A6"/>
    <mergeCell ref="B5:B6"/>
    <mergeCell ref="D1:F1"/>
    <mergeCell ref="D2:F2"/>
    <mergeCell ref="D3:F3"/>
  </mergeCells>
  <printOptions/>
  <pageMargins left="0.7" right="0.7" top="0.75" bottom="0.75" header="0.3" footer="0.3"/>
  <pageSetup horizontalDpi="600" verticalDpi="600" orientation="landscape" scale="85" r:id="rId1"/>
  <headerFooter>
    <oddHeader>&amp;LFY25 Intramural Solicitation Budget and Obligation Plan 
Summary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I70"/>
  <sheetViews>
    <sheetView tabSelected="1" zoomScale="90" zoomScaleNormal="90" workbookViewId="0" topLeftCell="A1">
      <selection activeCell="D16" sqref="D16"/>
    </sheetView>
  </sheetViews>
  <sheetFormatPr defaultColWidth="9.140625" defaultRowHeight="15"/>
  <cols>
    <col min="1" max="1" width="6.140625" style="6" customWidth="1"/>
    <col min="2" max="2" width="21.8515625" style="5" customWidth="1"/>
    <col min="3" max="3" width="34.140625" style="5" customWidth="1"/>
    <col min="4" max="4" width="27.8515625" style="5" customWidth="1"/>
    <col min="5" max="5" width="9.140625" style="5" customWidth="1"/>
    <col min="6" max="6" width="12.28125" style="13" customWidth="1"/>
    <col min="7" max="7" width="13.00390625" style="13" customWidth="1"/>
    <col min="8" max="8" width="1.7109375" style="9" customWidth="1"/>
    <col min="9" max="9" width="9.140625" style="9" customWidth="1"/>
    <col min="10" max="11" width="12.140625" style="9" bestFit="1" customWidth="1"/>
    <col min="12" max="12" width="13.28125" style="9" bestFit="1" customWidth="1"/>
    <col min="13" max="15" width="12.140625" style="9" bestFit="1" customWidth="1"/>
    <col min="16" max="16" width="9.140625" style="9" customWidth="1"/>
    <col min="17" max="17" width="13.28125" style="9" bestFit="1" customWidth="1"/>
    <col min="18" max="19" width="9.140625" style="9" customWidth="1"/>
    <col min="20" max="20" width="11.140625" style="9" bestFit="1" customWidth="1"/>
    <col min="21" max="32" width="9.140625" style="9" customWidth="1"/>
    <col min="33" max="33" width="1.1484375" style="65" customWidth="1"/>
    <col min="34" max="34" width="14.57421875" style="9" customWidth="1"/>
    <col min="35" max="35" width="17.140625" style="9" customWidth="1"/>
    <col min="36" max="16384" width="9.140625" style="9" customWidth="1"/>
  </cols>
  <sheetData>
    <row r="1" spans="1:7" ht="15">
      <c r="A1" s="101" t="s">
        <v>46</v>
      </c>
      <c r="B1" s="101"/>
      <c r="C1" s="53" t="s">
        <v>76</v>
      </c>
      <c r="D1" s="98" t="s">
        <v>82</v>
      </c>
      <c r="E1" s="50"/>
      <c r="F1" s="50"/>
      <c r="G1" s="51"/>
    </row>
    <row r="2" spans="1:7" ht="15">
      <c r="A2" s="101" t="s">
        <v>66</v>
      </c>
      <c r="B2" s="101"/>
      <c r="C2" s="53" t="s">
        <v>77</v>
      </c>
      <c r="D2" s="99"/>
      <c r="E2" s="50"/>
      <c r="F2" s="50"/>
      <c r="G2" s="51"/>
    </row>
    <row r="3" spans="1:7" ht="15">
      <c r="A3" s="101" t="s">
        <v>47</v>
      </c>
      <c r="B3" s="101"/>
      <c r="C3" s="53" t="s">
        <v>78</v>
      </c>
      <c r="D3" s="100"/>
      <c r="E3" s="50"/>
      <c r="F3" s="50"/>
      <c r="G3" s="51"/>
    </row>
    <row r="4" spans="1:7" ht="15">
      <c r="A4" s="101" t="s">
        <v>73</v>
      </c>
      <c r="B4" s="102"/>
      <c r="C4" s="46" t="s">
        <v>74</v>
      </c>
      <c r="D4" s="50"/>
      <c r="E4" s="50"/>
      <c r="F4" s="50"/>
      <c r="G4" s="51"/>
    </row>
    <row r="5" spans="1:7" ht="15">
      <c r="A5" s="101" t="s">
        <v>72</v>
      </c>
      <c r="B5" s="102"/>
      <c r="C5" s="46">
        <v>2025</v>
      </c>
      <c r="D5" s="50"/>
      <c r="E5" s="50"/>
      <c r="F5" s="50"/>
      <c r="G5" s="51"/>
    </row>
    <row r="6" spans="1:35" s="43" customFormat="1" ht="26.25" customHeight="1">
      <c r="A6" s="19" t="s">
        <v>0</v>
      </c>
      <c r="B6" s="20" t="s">
        <v>5</v>
      </c>
      <c r="C6" s="20"/>
      <c r="D6" s="20" t="s">
        <v>6</v>
      </c>
      <c r="E6" s="20" t="s">
        <v>17</v>
      </c>
      <c r="F6" s="21" t="s">
        <v>3</v>
      </c>
      <c r="G6" s="22" t="s">
        <v>8</v>
      </c>
      <c r="I6" s="91" t="s">
        <v>83</v>
      </c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3" t="s">
        <v>84</v>
      </c>
      <c r="V6" s="94"/>
      <c r="W6" s="94"/>
      <c r="X6" s="94"/>
      <c r="Y6" s="94"/>
      <c r="Z6" s="94"/>
      <c r="AA6" s="94"/>
      <c r="AB6" s="94"/>
      <c r="AC6" s="94"/>
      <c r="AD6" s="94"/>
      <c r="AE6" s="94"/>
      <c r="AF6" s="95"/>
      <c r="AG6" s="66"/>
      <c r="AH6" s="96" t="s">
        <v>81</v>
      </c>
      <c r="AI6" s="97"/>
    </row>
    <row r="7" spans="9:34" ht="15">
      <c r="I7" s="54">
        <v>45931</v>
      </c>
      <c r="J7" s="54">
        <v>45962</v>
      </c>
      <c r="K7" s="54">
        <v>45992</v>
      </c>
      <c r="L7" s="54">
        <v>45658</v>
      </c>
      <c r="M7" s="54">
        <v>45689</v>
      </c>
      <c r="N7" s="54">
        <v>45717</v>
      </c>
      <c r="O7" s="54">
        <v>45748</v>
      </c>
      <c r="P7" s="54">
        <v>45778</v>
      </c>
      <c r="Q7" s="54">
        <v>45809</v>
      </c>
      <c r="R7" s="54">
        <v>45839</v>
      </c>
      <c r="S7" s="54">
        <v>45870</v>
      </c>
      <c r="T7" s="54">
        <v>45901</v>
      </c>
      <c r="U7" s="54">
        <v>45931</v>
      </c>
      <c r="V7" s="54">
        <v>45962</v>
      </c>
      <c r="W7" s="54">
        <v>45992</v>
      </c>
      <c r="X7" s="54">
        <v>46023</v>
      </c>
      <c r="Y7" s="54">
        <v>46054</v>
      </c>
      <c r="Z7" s="54">
        <v>46082</v>
      </c>
      <c r="AA7" s="54">
        <v>46113</v>
      </c>
      <c r="AB7" s="54">
        <v>46143</v>
      </c>
      <c r="AC7" s="54">
        <v>46174</v>
      </c>
      <c r="AD7" s="54">
        <v>46204</v>
      </c>
      <c r="AE7" s="54">
        <v>46235</v>
      </c>
      <c r="AF7" s="54">
        <v>46266</v>
      </c>
      <c r="AG7" s="67"/>
      <c r="AH7" s="10" t="s">
        <v>79</v>
      </c>
    </row>
    <row r="8" spans="1:35" s="44" customFormat="1" ht="15">
      <c r="A8" s="8">
        <v>11</v>
      </c>
      <c r="B8" s="7" t="s">
        <v>9</v>
      </c>
      <c r="C8" s="7"/>
      <c r="D8" s="7"/>
      <c r="E8" s="7">
        <f>SUM(E9:E19)</f>
        <v>0.5</v>
      </c>
      <c r="F8" s="7"/>
      <c r="G8" s="12">
        <f>SUM(G9:G19)</f>
        <v>50000</v>
      </c>
      <c r="I8" s="56">
        <f>SUM(I9:I19)</f>
        <v>0</v>
      </c>
      <c r="J8" s="56">
        <f aca="true" t="shared" si="0" ref="J8:AF8">SUM(J9:J19)</f>
        <v>10000</v>
      </c>
      <c r="K8" s="56">
        <f t="shared" si="0"/>
        <v>10000</v>
      </c>
      <c r="L8" s="56">
        <f t="shared" si="0"/>
        <v>10000</v>
      </c>
      <c r="M8" s="56">
        <f t="shared" si="0"/>
        <v>10000</v>
      </c>
      <c r="N8" s="56">
        <f t="shared" si="0"/>
        <v>10000</v>
      </c>
      <c r="O8" s="56">
        <f t="shared" si="0"/>
        <v>0</v>
      </c>
      <c r="P8" s="56">
        <f t="shared" si="0"/>
        <v>0</v>
      </c>
      <c r="Q8" s="56">
        <f t="shared" si="0"/>
        <v>0</v>
      </c>
      <c r="R8" s="56">
        <f t="shared" si="0"/>
        <v>0</v>
      </c>
      <c r="S8" s="56">
        <f t="shared" si="0"/>
        <v>0</v>
      </c>
      <c r="T8" s="56">
        <f t="shared" si="0"/>
        <v>0</v>
      </c>
      <c r="U8" s="56">
        <f>SUM(U9:U19)</f>
        <v>0</v>
      </c>
      <c r="V8" s="70">
        <f t="shared" si="0"/>
        <v>0</v>
      </c>
      <c r="W8" s="70">
        <f t="shared" si="0"/>
        <v>0</v>
      </c>
      <c r="X8" s="70">
        <f t="shared" si="0"/>
        <v>0</v>
      </c>
      <c r="Y8" s="70">
        <f t="shared" si="0"/>
        <v>0</v>
      </c>
      <c r="Z8" s="70">
        <f t="shared" si="0"/>
        <v>0</v>
      </c>
      <c r="AA8" s="70">
        <f t="shared" si="0"/>
        <v>0</v>
      </c>
      <c r="AB8" s="70">
        <f t="shared" si="0"/>
        <v>0</v>
      </c>
      <c r="AC8" s="70">
        <f t="shared" si="0"/>
        <v>0</v>
      </c>
      <c r="AD8" s="70">
        <f t="shared" si="0"/>
        <v>0</v>
      </c>
      <c r="AE8" s="70">
        <f t="shared" si="0"/>
        <v>0</v>
      </c>
      <c r="AF8" s="70">
        <f t="shared" si="0"/>
        <v>0</v>
      </c>
      <c r="AG8" s="68"/>
      <c r="AH8" s="63">
        <f aca="true" t="shared" si="1" ref="AH8:AH21">SUM(I8:AF8)</f>
        <v>50000</v>
      </c>
      <c r="AI8" s="63">
        <f>G8-AH8</f>
        <v>0</v>
      </c>
    </row>
    <row r="9" spans="2:35" ht="12.75" customHeight="1">
      <c r="B9" s="11"/>
      <c r="C9" s="5" t="s">
        <v>1</v>
      </c>
      <c r="E9" s="5">
        <v>0.5</v>
      </c>
      <c r="F9" s="13">
        <v>100000</v>
      </c>
      <c r="G9" s="13">
        <f>SUM(E9*F9)</f>
        <v>50000</v>
      </c>
      <c r="I9" s="55"/>
      <c r="J9" s="55">
        <v>10000</v>
      </c>
      <c r="K9" s="55">
        <v>10000</v>
      </c>
      <c r="L9" s="55">
        <v>10000</v>
      </c>
      <c r="M9" s="55">
        <v>10000</v>
      </c>
      <c r="N9" s="55">
        <v>10000</v>
      </c>
      <c r="O9" s="55"/>
      <c r="P9" s="55"/>
      <c r="Q9" s="55"/>
      <c r="R9" s="55"/>
      <c r="S9" s="55"/>
      <c r="T9" s="55"/>
      <c r="U9" s="82" t="s">
        <v>80</v>
      </c>
      <c r="V9" s="83"/>
      <c r="W9" s="83"/>
      <c r="X9" s="83"/>
      <c r="Y9" s="83"/>
      <c r="Z9" s="83"/>
      <c r="AA9" s="83"/>
      <c r="AB9" s="83"/>
      <c r="AC9" s="83"/>
      <c r="AD9" s="83"/>
      <c r="AE9" s="83"/>
      <c r="AF9" s="84"/>
      <c r="AG9" s="69"/>
      <c r="AH9" s="63">
        <f t="shared" si="1"/>
        <v>50000</v>
      </c>
      <c r="AI9" s="63"/>
    </row>
    <row r="10" spans="2:35" ht="15">
      <c r="B10" s="11"/>
      <c r="G10" s="13">
        <f aca="true" t="shared" si="2" ref="G10:G17">SUM(E10*F10)</f>
        <v>0</v>
      </c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85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87"/>
      <c r="AG10" s="69"/>
      <c r="AH10" s="63">
        <f t="shared" si="1"/>
        <v>0</v>
      </c>
      <c r="AI10" s="63"/>
    </row>
    <row r="11" spans="2:35" ht="15">
      <c r="B11" s="11"/>
      <c r="G11" s="13">
        <f t="shared" si="2"/>
        <v>0</v>
      </c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85"/>
      <c r="V11" s="86"/>
      <c r="W11" s="86"/>
      <c r="X11" s="86"/>
      <c r="Y11" s="86"/>
      <c r="Z11" s="86"/>
      <c r="AA11" s="86"/>
      <c r="AB11" s="86"/>
      <c r="AC11" s="86"/>
      <c r="AD11" s="86"/>
      <c r="AE11" s="86"/>
      <c r="AF11" s="87"/>
      <c r="AG11" s="69"/>
      <c r="AH11" s="63">
        <f t="shared" si="1"/>
        <v>0</v>
      </c>
      <c r="AI11" s="63"/>
    </row>
    <row r="12" spans="2:35" ht="15">
      <c r="B12" s="11"/>
      <c r="G12" s="13">
        <f t="shared" si="2"/>
        <v>0</v>
      </c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85"/>
      <c r="V12" s="86"/>
      <c r="W12" s="86"/>
      <c r="X12" s="86"/>
      <c r="Y12" s="86"/>
      <c r="Z12" s="86"/>
      <c r="AA12" s="86"/>
      <c r="AB12" s="86"/>
      <c r="AC12" s="86"/>
      <c r="AD12" s="86"/>
      <c r="AE12" s="86"/>
      <c r="AF12" s="87"/>
      <c r="AG12" s="69"/>
      <c r="AH12" s="63">
        <f t="shared" si="1"/>
        <v>0</v>
      </c>
      <c r="AI12" s="63"/>
    </row>
    <row r="13" spans="2:35" ht="15">
      <c r="B13" s="11"/>
      <c r="G13" s="13">
        <f t="shared" si="2"/>
        <v>0</v>
      </c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85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87"/>
      <c r="AG13" s="69"/>
      <c r="AH13" s="63">
        <f t="shared" si="1"/>
        <v>0</v>
      </c>
      <c r="AI13" s="63"/>
    </row>
    <row r="14" spans="2:35" ht="15">
      <c r="B14" s="11"/>
      <c r="G14" s="13">
        <f t="shared" si="2"/>
        <v>0</v>
      </c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85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7"/>
      <c r="AG14" s="69"/>
      <c r="AH14" s="63">
        <f t="shared" si="1"/>
        <v>0</v>
      </c>
      <c r="AI14" s="63"/>
    </row>
    <row r="15" spans="2:35" ht="15">
      <c r="B15" s="11"/>
      <c r="G15" s="13">
        <f t="shared" si="2"/>
        <v>0</v>
      </c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85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7"/>
      <c r="AG15" s="69"/>
      <c r="AH15" s="63">
        <f t="shared" si="1"/>
        <v>0</v>
      </c>
      <c r="AI15" s="63"/>
    </row>
    <row r="16" spans="2:35" ht="15">
      <c r="B16" s="11"/>
      <c r="G16" s="13">
        <f t="shared" si="2"/>
        <v>0</v>
      </c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85"/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F16" s="87"/>
      <c r="AG16" s="69"/>
      <c r="AH16" s="63">
        <f t="shared" si="1"/>
        <v>0</v>
      </c>
      <c r="AI16" s="63"/>
    </row>
    <row r="17" spans="2:35" ht="15">
      <c r="B17" s="11"/>
      <c r="G17" s="13">
        <f t="shared" si="2"/>
        <v>0</v>
      </c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85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7"/>
      <c r="AG17" s="69"/>
      <c r="AH17" s="63">
        <f t="shared" si="1"/>
        <v>0</v>
      </c>
      <c r="AI17" s="63"/>
    </row>
    <row r="18" spans="2:35" ht="15">
      <c r="B18" s="11"/>
      <c r="G18" s="13">
        <f aca="true" t="shared" si="3" ref="G18:G19">SUM(E18*F18)</f>
        <v>0</v>
      </c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85"/>
      <c r="V18" s="86"/>
      <c r="W18" s="86"/>
      <c r="X18" s="86"/>
      <c r="Y18" s="86"/>
      <c r="Z18" s="86"/>
      <c r="AA18" s="86"/>
      <c r="AB18" s="86"/>
      <c r="AC18" s="86"/>
      <c r="AD18" s="86"/>
      <c r="AE18" s="86"/>
      <c r="AF18" s="87"/>
      <c r="AG18" s="69"/>
      <c r="AH18" s="63">
        <f t="shared" si="1"/>
        <v>0</v>
      </c>
      <c r="AI18" s="63"/>
    </row>
    <row r="19" spans="2:35" ht="15">
      <c r="B19" s="11"/>
      <c r="G19" s="13">
        <f t="shared" si="3"/>
        <v>0</v>
      </c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88"/>
      <c r="V19" s="89"/>
      <c r="W19" s="89"/>
      <c r="X19" s="89"/>
      <c r="Y19" s="89"/>
      <c r="Z19" s="89"/>
      <c r="AA19" s="89"/>
      <c r="AB19" s="89"/>
      <c r="AC19" s="89"/>
      <c r="AD19" s="89"/>
      <c r="AE19" s="89"/>
      <c r="AF19" s="90"/>
      <c r="AG19" s="69"/>
      <c r="AH19" s="63">
        <f t="shared" si="1"/>
        <v>0</v>
      </c>
      <c r="AI19" s="63"/>
    </row>
    <row r="20" spans="1:35" s="44" customFormat="1" ht="15">
      <c r="A20" s="8">
        <v>11</v>
      </c>
      <c r="B20" s="7" t="s">
        <v>10</v>
      </c>
      <c r="C20" s="7"/>
      <c r="D20" s="7"/>
      <c r="E20" s="7">
        <f>SUM(E21:E28)</f>
        <v>0.3</v>
      </c>
      <c r="F20" s="12"/>
      <c r="G20" s="12">
        <f>SUM(G21:G28)</f>
        <v>0</v>
      </c>
      <c r="I20" s="56">
        <f>SUM(I21:I28)</f>
        <v>0</v>
      </c>
      <c r="J20" s="56">
        <f aca="true" t="shared" si="4" ref="J20:AF20">SUM(J21:J28)</f>
        <v>0</v>
      </c>
      <c r="K20" s="56">
        <f t="shared" si="4"/>
        <v>0</v>
      </c>
      <c r="L20" s="56">
        <f t="shared" si="4"/>
        <v>0</v>
      </c>
      <c r="M20" s="56">
        <f t="shared" si="4"/>
        <v>0</v>
      </c>
      <c r="N20" s="56">
        <f t="shared" si="4"/>
        <v>0</v>
      </c>
      <c r="O20" s="56">
        <f t="shared" si="4"/>
        <v>0</v>
      </c>
      <c r="P20" s="56">
        <f t="shared" si="4"/>
        <v>0</v>
      </c>
      <c r="Q20" s="56">
        <f t="shared" si="4"/>
        <v>0</v>
      </c>
      <c r="R20" s="56">
        <f t="shared" si="4"/>
        <v>0</v>
      </c>
      <c r="S20" s="56">
        <f t="shared" si="4"/>
        <v>0</v>
      </c>
      <c r="T20" s="56">
        <f t="shared" si="4"/>
        <v>0</v>
      </c>
      <c r="U20" s="56">
        <f t="shared" si="4"/>
        <v>0</v>
      </c>
      <c r="V20" s="56">
        <f t="shared" si="4"/>
        <v>0</v>
      </c>
      <c r="W20" s="56">
        <f t="shared" si="4"/>
        <v>0</v>
      </c>
      <c r="X20" s="56">
        <f t="shared" si="4"/>
        <v>0</v>
      </c>
      <c r="Y20" s="56">
        <f t="shared" si="4"/>
        <v>0</v>
      </c>
      <c r="Z20" s="56">
        <f t="shared" si="4"/>
        <v>0</v>
      </c>
      <c r="AA20" s="56">
        <f t="shared" si="4"/>
        <v>0</v>
      </c>
      <c r="AB20" s="56">
        <f t="shared" si="4"/>
        <v>0</v>
      </c>
      <c r="AC20" s="56">
        <f t="shared" si="4"/>
        <v>0</v>
      </c>
      <c r="AD20" s="56">
        <f t="shared" si="4"/>
        <v>0</v>
      </c>
      <c r="AE20" s="56">
        <f t="shared" si="4"/>
        <v>0</v>
      </c>
      <c r="AF20" s="56">
        <f t="shared" si="4"/>
        <v>0</v>
      </c>
      <c r="AG20" s="68"/>
      <c r="AH20" s="63">
        <f t="shared" si="1"/>
        <v>0</v>
      </c>
      <c r="AI20" s="63">
        <f>G20-AH20</f>
        <v>0</v>
      </c>
    </row>
    <row r="21" spans="3:35" ht="15">
      <c r="C21" s="5" t="s">
        <v>18</v>
      </c>
      <c r="E21" s="5">
        <v>0.3</v>
      </c>
      <c r="F21" s="13">
        <v>0</v>
      </c>
      <c r="G21" s="13">
        <f>SUM(E21*F21)</f>
        <v>0</v>
      </c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69"/>
      <c r="AH21" s="63">
        <f t="shared" si="1"/>
        <v>0</v>
      </c>
      <c r="AI21" s="63"/>
    </row>
    <row r="22" spans="7:35" ht="15">
      <c r="G22" s="13">
        <f aca="true" t="shared" si="5" ref="G22:G26">SUM(E22*F22)</f>
        <v>0</v>
      </c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69"/>
      <c r="AH22" s="64">
        <f aca="true" t="shared" si="6" ref="AH22:AH70">SUM(I22:AF22)</f>
        <v>0</v>
      </c>
      <c r="AI22" s="63"/>
    </row>
    <row r="23" spans="7:35" ht="15">
      <c r="G23" s="13">
        <f t="shared" si="5"/>
        <v>0</v>
      </c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69"/>
      <c r="AH23" s="64">
        <f t="shared" si="6"/>
        <v>0</v>
      </c>
      <c r="AI23" s="63"/>
    </row>
    <row r="24" spans="7:35" ht="15">
      <c r="G24" s="13">
        <f t="shared" si="5"/>
        <v>0</v>
      </c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69"/>
      <c r="AH24" s="64">
        <f t="shared" si="6"/>
        <v>0</v>
      </c>
      <c r="AI24" s="63"/>
    </row>
    <row r="25" spans="7:35" ht="15">
      <c r="G25" s="13">
        <f t="shared" si="5"/>
        <v>0</v>
      </c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69"/>
      <c r="AH25" s="64">
        <f t="shared" si="6"/>
        <v>0</v>
      </c>
      <c r="AI25" s="63"/>
    </row>
    <row r="26" spans="7:35" ht="15">
      <c r="G26" s="13">
        <f t="shared" si="5"/>
        <v>0</v>
      </c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69"/>
      <c r="AH26" s="64">
        <f t="shared" si="6"/>
        <v>0</v>
      </c>
      <c r="AI26" s="63"/>
    </row>
    <row r="27" spans="7:35" ht="15">
      <c r="G27" s="13">
        <f aca="true" t="shared" si="7" ref="G27:G28">SUM(E27*F27)</f>
        <v>0</v>
      </c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69"/>
      <c r="AH27" s="64">
        <f t="shared" si="6"/>
        <v>0</v>
      </c>
      <c r="AI27" s="63"/>
    </row>
    <row r="28" spans="7:35" ht="15">
      <c r="G28" s="13">
        <f t="shared" si="7"/>
        <v>0</v>
      </c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69"/>
      <c r="AH28" s="64">
        <f t="shared" si="6"/>
        <v>0</v>
      </c>
      <c r="AI28" s="63"/>
    </row>
    <row r="29" spans="1:35" s="44" customFormat="1" ht="15">
      <c r="A29" s="8">
        <v>21</v>
      </c>
      <c r="B29" s="7" t="s">
        <v>11</v>
      </c>
      <c r="C29" s="7"/>
      <c r="D29" s="7"/>
      <c r="E29" s="7"/>
      <c r="F29" s="12"/>
      <c r="G29" s="12">
        <f>SUM(G30:G32)</f>
        <v>15000</v>
      </c>
      <c r="I29" s="56">
        <f>SUM(I30:I32)</f>
        <v>0</v>
      </c>
      <c r="J29" s="56">
        <f aca="true" t="shared" si="8" ref="J29:AF29">SUM(J30:J32)</f>
        <v>0</v>
      </c>
      <c r="K29" s="56">
        <f t="shared" si="8"/>
        <v>0</v>
      </c>
      <c r="L29" s="56">
        <f t="shared" si="8"/>
        <v>0</v>
      </c>
      <c r="M29" s="56">
        <f t="shared" si="8"/>
        <v>0</v>
      </c>
      <c r="N29" s="56">
        <f t="shared" si="8"/>
        <v>0</v>
      </c>
      <c r="O29" s="56">
        <f t="shared" si="8"/>
        <v>15000</v>
      </c>
      <c r="P29" s="56">
        <f t="shared" si="8"/>
        <v>0</v>
      </c>
      <c r="Q29" s="56">
        <f t="shared" si="8"/>
        <v>0</v>
      </c>
      <c r="R29" s="56">
        <f t="shared" si="8"/>
        <v>0</v>
      </c>
      <c r="S29" s="56">
        <f t="shared" si="8"/>
        <v>0</v>
      </c>
      <c r="T29" s="56">
        <f t="shared" si="8"/>
        <v>0</v>
      </c>
      <c r="U29" s="56">
        <f t="shared" si="8"/>
        <v>0</v>
      </c>
      <c r="V29" s="56">
        <f t="shared" si="8"/>
        <v>0</v>
      </c>
      <c r="W29" s="56">
        <f t="shared" si="8"/>
        <v>0</v>
      </c>
      <c r="X29" s="56">
        <f t="shared" si="8"/>
        <v>0</v>
      </c>
      <c r="Y29" s="56">
        <f t="shared" si="8"/>
        <v>0</v>
      </c>
      <c r="Z29" s="56">
        <f t="shared" si="8"/>
        <v>0</v>
      </c>
      <c r="AA29" s="56">
        <f t="shared" si="8"/>
        <v>0</v>
      </c>
      <c r="AB29" s="56">
        <f t="shared" si="8"/>
        <v>0</v>
      </c>
      <c r="AC29" s="56">
        <f t="shared" si="8"/>
        <v>0</v>
      </c>
      <c r="AD29" s="56">
        <f t="shared" si="8"/>
        <v>0</v>
      </c>
      <c r="AE29" s="56">
        <f t="shared" si="8"/>
        <v>0</v>
      </c>
      <c r="AF29" s="56">
        <f t="shared" si="8"/>
        <v>0</v>
      </c>
      <c r="AG29" s="68"/>
      <c r="AH29" s="64">
        <f t="shared" si="6"/>
        <v>15000</v>
      </c>
      <c r="AI29" s="63">
        <f>G29-AH29</f>
        <v>0</v>
      </c>
    </row>
    <row r="30" spans="3:35" ht="15">
      <c r="C30" s="5" t="s">
        <v>26</v>
      </c>
      <c r="D30" s="5" t="s">
        <v>2</v>
      </c>
      <c r="E30" s="5">
        <v>3</v>
      </c>
      <c r="F30" s="13">
        <v>3000</v>
      </c>
      <c r="G30" s="13">
        <f>SUM(E30*F30)</f>
        <v>9000</v>
      </c>
      <c r="I30" s="55"/>
      <c r="J30" s="55"/>
      <c r="K30" s="55"/>
      <c r="L30" s="55"/>
      <c r="M30" s="55"/>
      <c r="N30" s="55"/>
      <c r="O30" s="55">
        <v>9000</v>
      </c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69"/>
      <c r="AH30" s="64">
        <f t="shared" si="6"/>
        <v>9000</v>
      </c>
      <c r="AI30" s="63"/>
    </row>
    <row r="31" spans="3:35" ht="15">
      <c r="C31" s="5" t="s">
        <v>27</v>
      </c>
      <c r="D31" s="5" t="s">
        <v>28</v>
      </c>
      <c r="E31" s="5">
        <v>2</v>
      </c>
      <c r="F31" s="13">
        <v>3000</v>
      </c>
      <c r="G31" s="13">
        <f>SUM(E31*F31)</f>
        <v>6000</v>
      </c>
      <c r="I31" s="55"/>
      <c r="J31" s="55"/>
      <c r="K31" s="55"/>
      <c r="L31" s="55"/>
      <c r="M31" s="55"/>
      <c r="N31" s="55"/>
      <c r="O31" s="55">
        <v>6000</v>
      </c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69"/>
      <c r="AH31" s="64">
        <f t="shared" si="6"/>
        <v>6000</v>
      </c>
      <c r="AI31" s="63"/>
    </row>
    <row r="32" spans="7:35" ht="15">
      <c r="G32" s="13">
        <f>SUM(E32*F32)</f>
        <v>0</v>
      </c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69"/>
      <c r="AH32" s="64">
        <f t="shared" si="6"/>
        <v>0</v>
      </c>
      <c r="AI32" s="63"/>
    </row>
    <row r="33" spans="1:35" s="44" customFormat="1" ht="15">
      <c r="A33" s="8">
        <v>22</v>
      </c>
      <c r="B33" s="7" t="s">
        <v>34</v>
      </c>
      <c r="C33" s="7"/>
      <c r="D33" s="7"/>
      <c r="E33" s="7"/>
      <c r="F33" s="12"/>
      <c r="G33" s="12">
        <f>SUM(G34:G35)</f>
        <v>2500</v>
      </c>
      <c r="I33" s="56">
        <f>SUM(I34:I35)</f>
        <v>0</v>
      </c>
      <c r="J33" s="56">
        <f aca="true" t="shared" si="9" ref="J33:AF33">SUM(J34:J35)</f>
        <v>0</v>
      </c>
      <c r="K33" s="56">
        <f t="shared" si="9"/>
        <v>0</v>
      </c>
      <c r="L33" s="56">
        <f t="shared" si="9"/>
        <v>0</v>
      </c>
      <c r="M33" s="56">
        <f t="shared" si="9"/>
        <v>0</v>
      </c>
      <c r="N33" s="56">
        <f t="shared" si="9"/>
        <v>0</v>
      </c>
      <c r="O33" s="56">
        <f t="shared" si="9"/>
        <v>0</v>
      </c>
      <c r="P33" s="56">
        <f t="shared" si="9"/>
        <v>0</v>
      </c>
      <c r="Q33" s="56">
        <f t="shared" si="9"/>
        <v>0</v>
      </c>
      <c r="R33" s="56">
        <f t="shared" si="9"/>
        <v>0</v>
      </c>
      <c r="S33" s="56">
        <f t="shared" si="9"/>
        <v>0</v>
      </c>
      <c r="T33" s="56">
        <f t="shared" si="9"/>
        <v>2500</v>
      </c>
      <c r="U33" s="56">
        <f t="shared" si="9"/>
        <v>0</v>
      </c>
      <c r="V33" s="56">
        <f t="shared" si="9"/>
        <v>0</v>
      </c>
      <c r="W33" s="56">
        <f t="shared" si="9"/>
        <v>0</v>
      </c>
      <c r="X33" s="56">
        <f t="shared" si="9"/>
        <v>0</v>
      </c>
      <c r="Y33" s="56">
        <f t="shared" si="9"/>
        <v>0</v>
      </c>
      <c r="Z33" s="56">
        <f t="shared" si="9"/>
        <v>0</v>
      </c>
      <c r="AA33" s="56">
        <f t="shared" si="9"/>
        <v>0</v>
      </c>
      <c r="AB33" s="56">
        <f t="shared" si="9"/>
        <v>0</v>
      </c>
      <c r="AC33" s="56">
        <f t="shared" si="9"/>
        <v>0</v>
      </c>
      <c r="AD33" s="56">
        <f t="shared" si="9"/>
        <v>0</v>
      </c>
      <c r="AE33" s="56">
        <f t="shared" si="9"/>
        <v>0</v>
      </c>
      <c r="AF33" s="56">
        <f t="shared" si="9"/>
        <v>0</v>
      </c>
      <c r="AG33" s="68"/>
      <c r="AH33" s="64">
        <f t="shared" si="6"/>
        <v>2500</v>
      </c>
      <c r="AI33" s="63">
        <f>G33-AH33</f>
        <v>0</v>
      </c>
    </row>
    <row r="34" spans="1:35" ht="15">
      <c r="A34" s="10"/>
      <c r="B34" s="9"/>
      <c r="C34" s="9" t="s">
        <v>4</v>
      </c>
      <c r="D34" s="9" t="s">
        <v>19</v>
      </c>
      <c r="E34" s="9">
        <v>10</v>
      </c>
      <c r="F34" s="14">
        <v>250</v>
      </c>
      <c r="G34" s="14">
        <f>SUM(E34*F34)</f>
        <v>2500</v>
      </c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>
        <v>2500</v>
      </c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69"/>
      <c r="AH34" s="64">
        <f t="shared" si="6"/>
        <v>2500</v>
      </c>
      <c r="AI34" s="63"/>
    </row>
    <row r="35" spans="7:35" ht="15">
      <c r="G35" s="14">
        <f>SUM(E35*F35)</f>
        <v>0</v>
      </c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69"/>
      <c r="AH35" s="64">
        <f t="shared" si="6"/>
        <v>0</v>
      </c>
      <c r="AI35" s="63"/>
    </row>
    <row r="36" spans="1:35" s="44" customFormat="1" ht="15">
      <c r="A36" s="8">
        <v>23</v>
      </c>
      <c r="B36" s="7" t="s">
        <v>33</v>
      </c>
      <c r="C36" s="7"/>
      <c r="D36" s="7"/>
      <c r="E36" s="7"/>
      <c r="F36" s="12"/>
      <c r="G36" s="12">
        <f>SUM(G37:G38)</f>
        <v>8000</v>
      </c>
      <c r="I36" s="56">
        <f>SUM(I37:I38)</f>
        <v>0</v>
      </c>
      <c r="J36" s="56">
        <f aca="true" t="shared" si="10" ref="J36:AF36">SUM(J37:J38)</f>
        <v>0</v>
      </c>
      <c r="K36" s="56">
        <f t="shared" si="10"/>
        <v>0</v>
      </c>
      <c r="L36" s="56">
        <f t="shared" si="10"/>
        <v>0</v>
      </c>
      <c r="M36" s="56">
        <f t="shared" si="10"/>
        <v>0</v>
      </c>
      <c r="N36" s="56">
        <f t="shared" si="10"/>
        <v>8000</v>
      </c>
      <c r="O36" s="56">
        <f t="shared" si="10"/>
        <v>0</v>
      </c>
      <c r="P36" s="56">
        <f t="shared" si="10"/>
        <v>0</v>
      </c>
      <c r="Q36" s="56">
        <f t="shared" si="10"/>
        <v>0</v>
      </c>
      <c r="R36" s="56">
        <f t="shared" si="10"/>
        <v>0</v>
      </c>
      <c r="S36" s="56">
        <f t="shared" si="10"/>
        <v>0</v>
      </c>
      <c r="T36" s="56">
        <f t="shared" si="10"/>
        <v>0</v>
      </c>
      <c r="U36" s="56">
        <f t="shared" si="10"/>
        <v>0</v>
      </c>
      <c r="V36" s="56">
        <f t="shared" si="10"/>
        <v>0</v>
      </c>
      <c r="W36" s="56">
        <f t="shared" si="10"/>
        <v>0</v>
      </c>
      <c r="X36" s="56">
        <f t="shared" si="10"/>
        <v>0</v>
      </c>
      <c r="Y36" s="56">
        <f t="shared" si="10"/>
        <v>0</v>
      </c>
      <c r="Z36" s="56">
        <f t="shared" si="10"/>
        <v>0</v>
      </c>
      <c r="AA36" s="56">
        <f t="shared" si="10"/>
        <v>0</v>
      </c>
      <c r="AB36" s="56">
        <f t="shared" si="10"/>
        <v>0</v>
      </c>
      <c r="AC36" s="56">
        <f t="shared" si="10"/>
        <v>0</v>
      </c>
      <c r="AD36" s="56">
        <f t="shared" si="10"/>
        <v>0</v>
      </c>
      <c r="AE36" s="56">
        <f t="shared" si="10"/>
        <v>0</v>
      </c>
      <c r="AF36" s="56">
        <f t="shared" si="10"/>
        <v>0</v>
      </c>
      <c r="AG36" s="68"/>
      <c r="AH36" s="64">
        <f t="shared" si="6"/>
        <v>8000</v>
      </c>
      <c r="AI36" s="63">
        <f>G36-AH36</f>
        <v>0</v>
      </c>
    </row>
    <row r="37" spans="3:35" ht="15">
      <c r="C37" s="5" t="s">
        <v>20</v>
      </c>
      <c r="D37" s="5" t="s">
        <v>21</v>
      </c>
      <c r="E37" s="5">
        <v>1</v>
      </c>
      <c r="F37" s="13">
        <v>8000</v>
      </c>
      <c r="G37" s="13">
        <f>SUM(E37*F37)</f>
        <v>8000</v>
      </c>
      <c r="I37" s="55"/>
      <c r="J37" s="55"/>
      <c r="K37" s="55"/>
      <c r="L37" s="55"/>
      <c r="M37" s="55"/>
      <c r="N37" s="55">
        <v>8000</v>
      </c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69"/>
      <c r="AH37" s="64">
        <f t="shared" si="6"/>
        <v>8000</v>
      </c>
      <c r="AI37" s="63"/>
    </row>
    <row r="38" spans="7:35" ht="15">
      <c r="G38" s="13">
        <f>SUM(E38*F38)</f>
        <v>0</v>
      </c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69"/>
      <c r="AH38" s="64">
        <f t="shared" si="6"/>
        <v>0</v>
      </c>
      <c r="AI38" s="63"/>
    </row>
    <row r="39" spans="1:35" s="44" customFormat="1" ht="15">
      <c r="A39" s="8">
        <v>24</v>
      </c>
      <c r="B39" s="7" t="s">
        <v>12</v>
      </c>
      <c r="C39" s="7"/>
      <c r="D39" s="7"/>
      <c r="E39" s="7"/>
      <c r="F39" s="12"/>
      <c r="G39" s="12">
        <f>SUM(G40:G41)</f>
        <v>5000</v>
      </c>
      <c r="I39" s="56">
        <f>SUM(I40:I41)</f>
        <v>0</v>
      </c>
      <c r="J39" s="56">
        <f aca="true" t="shared" si="11" ref="J39:AF39">SUM(J40:J41)</f>
        <v>0</v>
      </c>
      <c r="K39" s="56">
        <f t="shared" si="11"/>
        <v>2500</v>
      </c>
      <c r="L39" s="56">
        <f t="shared" si="11"/>
        <v>0</v>
      </c>
      <c r="M39" s="56">
        <f t="shared" si="11"/>
        <v>0</v>
      </c>
      <c r="N39" s="56">
        <f t="shared" si="11"/>
        <v>0</v>
      </c>
      <c r="O39" s="56">
        <f t="shared" si="11"/>
        <v>0</v>
      </c>
      <c r="P39" s="56">
        <f t="shared" si="11"/>
        <v>0</v>
      </c>
      <c r="Q39" s="56">
        <f t="shared" si="11"/>
        <v>2500</v>
      </c>
      <c r="R39" s="56">
        <f t="shared" si="11"/>
        <v>0</v>
      </c>
      <c r="S39" s="56">
        <f t="shared" si="11"/>
        <v>0</v>
      </c>
      <c r="T39" s="56">
        <f t="shared" si="11"/>
        <v>0</v>
      </c>
      <c r="U39" s="56">
        <f t="shared" si="11"/>
        <v>0</v>
      </c>
      <c r="V39" s="56">
        <f t="shared" si="11"/>
        <v>0</v>
      </c>
      <c r="W39" s="56">
        <f t="shared" si="11"/>
        <v>0</v>
      </c>
      <c r="X39" s="56">
        <f t="shared" si="11"/>
        <v>0</v>
      </c>
      <c r="Y39" s="56">
        <f t="shared" si="11"/>
        <v>0</v>
      </c>
      <c r="Z39" s="56">
        <f t="shared" si="11"/>
        <v>0</v>
      </c>
      <c r="AA39" s="56">
        <f t="shared" si="11"/>
        <v>0</v>
      </c>
      <c r="AB39" s="56">
        <f t="shared" si="11"/>
        <v>0</v>
      </c>
      <c r="AC39" s="56">
        <f t="shared" si="11"/>
        <v>0</v>
      </c>
      <c r="AD39" s="56">
        <f t="shared" si="11"/>
        <v>0</v>
      </c>
      <c r="AE39" s="56">
        <f t="shared" si="11"/>
        <v>0</v>
      </c>
      <c r="AF39" s="56">
        <f t="shared" si="11"/>
        <v>0</v>
      </c>
      <c r="AG39" s="68"/>
      <c r="AH39" s="64">
        <f t="shared" si="6"/>
        <v>5000</v>
      </c>
      <c r="AI39" s="63">
        <f>G39-AH39</f>
        <v>0</v>
      </c>
    </row>
    <row r="40" spans="3:35" ht="15">
      <c r="C40" s="5" t="s">
        <v>22</v>
      </c>
      <c r="D40" s="5" t="s">
        <v>23</v>
      </c>
      <c r="E40" s="5">
        <v>2</v>
      </c>
      <c r="F40" s="13">
        <v>2500</v>
      </c>
      <c r="G40" s="13">
        <f>SUM(E40*F40)</f>
        <v>5000</v>
      </c>
      <c r="I40" s="55"/>
      <c r="J40" s="55"/>
      <c r="K40" s="55">
        <v>2500</v>
      </c>
      <c r="L40" s="55"/>
      <c r="M40" s="55"/>
      <c r="N40" s="55"/>
      <c r="O40" s="55"/>
      <c r="P40" s="55"/>
      <c r="Q40" s="55">
        <v>2500</v>
      </c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5"/>
      <c r="AF40" s="55"/>
      <c r="AG40" s="69"/>
      <c r="AH40" s="64">
        <f t="shared" si="6"/>
        <v>5000</v>
      </c>
      <c r="AI40" s="63"/>
    </row>
    <row r="41" spans="7:35" ht="15">
      <c r="G41" s="13">
        <f>SUM(E41*F41)</f>
        <v>0</v>
      </c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69"/>
      <c r="AH41" s="64">
        <f t="shared" si="6"/>
        <v>0</v>
      </c>
      <c r="AI41" s="63"/>
    </row>
    <row r="42" spans="1:35" s="44" customFormat="1" ht="15">
      <c r="A42" s="8">
        <v>25</v>
      </c>
      <c r="B42" s="7" t="s">
        <v>35</v>
      </c>
      <c r="C42" s="7"/>
      <c r="D42" s="7"/>
      <c r="E42" s="7"/>
      <c r="F42" s="12"/>
      <c r="G42" s="12">
        <f>SUM(G43,G47)</f>
        <v>165000</v>
      </c>
      <c r="I42" s="56">
        <f>SUM(I43,I47)</f>
        <v>0</v>
      </c>
      <c r="J42" s="56">
        <f aca="true" t="shared" si="12" ref="J42:AF42">SUM(J43,J47)</f>
        <v>35000</v>
      </c>
      <c r="K42" s="56">
        <f t="shared" si="12"/>
        <v>59000</v>
      </c>
      <c r="L42" s="56">
        <f t="shared" si="12"/>
        <v>0</v>
      </c>
      <c r="M42" s="56">
        <f t="shared" si="12"/>
        <v>70000</v>
      </c>
      <c r="N42" s="56">
        <f t="shared" si="12"/>
        <v>0</v>
      </c>
      <c r="O42" s="56">
        <f t="shared" si="12"/>
        <v>0</v>
      </c>
      <c r="P42" s="56">
        <f t="shared" si="12"/>
        <v>0</v>
      </c>
      <c r="Q42" s="56">
        <f t="shared" si="12"/>
        <v>0</v>
      </c>
      <c r="R42" s="56">
        <f t="shared" si="12"/>
        <v>0</v>
      </c>
      <c r="S42" s="56">
        <f t="shared" si="12"/>
        <v>0</v>
      </c>
      <c r="T42" s="56">
        <f t="shared" si="12"/>
        <v>0</v>
      </c>
      <c r="U42" s="56">
        <f t="shared" si="12"/>
        <v>0</v>
      </c>
      <c r="V42" s="56">
        <f t="shared" si="12"/>
        <v>0</v>
      </c>
      <c r="W42" s="56">
        <f t="shared" si="12"/>
        <v>0</v>
      </c>
      <c r="X42" s="56">
        <f t="shared" si="12"/>
        <v>0</v>
      </c>
      <c r="Y42" s="56">
        <f t="shared" si="12"/>
        <v>0</v>
      </c>
      <c r="Z42" s="56">
        <f t="shared" si="12"/>
        <v>0</v>
      </c>
      <c r="AA42" s="56">
        <f t="shared" si="12"/>
        <v>0</v>
      </c>
      <c r="AB42" s="56">
        <f t="shared" si="12"/>
        <v>0</v>
      </c>
      <c r="AC42" s="56">
        <f t="shared" si="12"/>
        <v>0</v>
      </c>
      <c r="AD42" s="56">
        <f t="shared" si="12"/>
        <v>0</v>
      </c>
      <c r="AE42" s="56">
        <f t="shared" si="12"/>
        <v>0</v>
      </c>
      <c r="AF42" s="56">
        <f t="shared" si="12"/>
        <v>0</v>
      </c>
      <c r="AG42" s="68"/>
      <c r="AH42" s="64">
        <f t="shared" si="6"/>
        <v>164000</v>
      </c>
      <c r="AI42" s="63">
        <f>G42-AH42</f>
        <v>1000</v>
      </c>
    </row>
    <row r="43" spans="1:35" s="44" customFormat="1" ht="15">
      <c r="A43" s="58">
        <v>25</v>
      </c>
      <c r="B43" s="59" t="s">
        <v>36</v>
      </c>
      <c r="C43" s="60"/>
      <c r="D43" s="60"/>
      <c r="E43" s="60">
        <f>SUM(E44:E46)</f>
        <v>2</v>
      </c>
      <c r="F43" s="61"/>
      <c r="G43" s="61">
        <f>SUM(G44:G46)</f>
        <v>130000</v>
      </c>
      <c r="I43" s="62">
        <f>SUM(I44:I46)</f>
        <v>0</v>
      </c>
      <c r="J43" s="62">
        <f aca="true" t="shared" si="13" ref="J43:AF43">SUM(J44:J46)</f>
        <v>0</v>
      </c>
      <c r="K43" s="62">
        <f t="shared" si="13"/>
        <v>59000</v>
      </c>
      <c r="L43" s="62">
        <f t="shared" si="13"/>
        <v>0</v>
      </c>
      <c r="M43" s="62">
        <f t="shared" si="13"/>
        <v>70000</v>
      </c>
      <c r="N43" s="62">
        <f t="shared" si="13"/>
        <v>0</v>
      </c>
      <c r="O43" s="62">
        <f t="shared" si="13"/>
        <v>0</v>
      </c>
      <c r="P43" s="62">
        <f t="shared" si="13"/>
        <v>0</v>
      </c>
      <c r="Q43" s="62">
        <f t="shared" si="13"/>
        <v>0</v>
      </c>
      <c r="R43" s="62">
        <f t="shared" si="13"/>
        <v>0</v>
      </c>
      <c r="S43" s="62">
        <f t="shared" si="13"/>
        <v>0</v>
      </c>
      <c r="T43" s="62">
        <f t="shared" si="13"/>
        <v>0</v>
      </c>
      <c r="U43" s="62">
        <f t="shared" si="13"/>
        <v>0</v>
      </c>
      <c r="V43" s="62">
        <f t="shared" si="13"/>
        <v>0</v>
      </c>
      <c r="W43" s="62">
        <f t="shared" si="13"/>
        <v>0</v>
      </c>
      <c r="X43" s="62">
        <f t="shared" si="13"/>
        <v>0</v>
      </c>
      <c r="Y43" s="62">
        <f t="shared" si="13"/>
        <v>0</v>
      </c>
      <c r="Z43" s="62">
        <f t="shared" si="13"/>
        <v>0</v>
      </c>
      <c r="AA43" s="62">
        <f t="shared" si="13"/>
        <v>0</v>
      </c>
      <c r="AB43" s="62">
        <f t="shared" si="13"/>
        <v>0</v>
      </c>
      <c r="AC43" s="62">
        <f t="shared" si="13"/>
        <v>0</v>
      </c>
      <c r="AD43" s="62">
        <f t="shared" si="13"/>
        <v>0</v>
      </c>
      <c r="AE43" s="62">
        <f t="shared" si="13"/>
        <v>0</v>
      </c>
      <c r="AF43" s="62">
        <f t="shared" si="13"/>
        <v>0</v>
      </c>
      <c r="AG43" s="68"/>
      <c r="AH43" s="64">
        <f t="shared" si="6"/>
        <v>129000</v>
      </c>
      <c r="AI43" s="63">
        <f>G43-AH43</f>
        <v>1000</v>
      </c>
    </row>
    <row r="44" spans="3:35" ht="15">
      <c r="C44" s="49" t="s">
        <v>70</v>
      </c>
      <c r="D44" s="5" t="s">
        <v>24</v>
      </c>
      <c r="E44" s="5">
        <v>1</v>
      </c>
      <c r="F44" s="13">
        <v>60000</v>
      </c>
      <c r="G44" s="13">
        <f>SUM(E44*F44)</f>
        <v>60000</v>
      </c>
      <c r="I44" s="55"/>
      <c r="J44" s="55"/>
      <c r="K44" s="55">
        <v>59000</v>
      </c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69"/>
      <c r="AH44" s="64">
        <f t="shared" si="6"/>
        <v>59000</v>
      </c>
      <c r="AI44" s="63"/>
    </row>
    <row r="45" spans="3:35" ht="15">
      <c r="C45" s="49" t="s">
        <v>70</v>
      </c>
      <c r="D45" s="5" t="s">
        <v>25</v>
      </c>
      <c r="E45" s="5">
        <v>1</v>
      </c>
      <c r="F45" s="13">
        <v>70000</v>
      </c>
      <c r="G45" s="13">
        <f>SUM(E45*F45)</f>
        <v>70000</v>
      </c>
      <c r="I45" s="55"/>
      <c r="J45" s="55"/>
      <c r="K45" s="55"/>
      <c r="L45" s="55"/>
      <c r="M45" s="55">
        <v>70000</v>
      </c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5"/>
      <c r="AC45" s="55"/>
      <c r="AD45" s="55"/>
      <c r="AE45" s="55"/>
      <c r="AF45" s="55"/>
      <c r="AG45" s="69"/>
      <c r="AH45" s="64">
        <f t="shared" si="6"/>
        <v>70000</v>
      </c>
      <c r="AI45" s="63"/>
    </row>
    <row r="46" spans="7:35" ht="15">
      <c r="G46" s="13">
        <f>SUM(E46*F46)</f>
        <v>0</v>
      </c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55"/>
      <c r="AD46" s="55"/>
      <c r="AE46" s="55"/>
      <c r="AF46" s="55"/>
      <c r="AG46" s="69"/>
      <c r="AH46" s="64">
        <f t="shared" si="6"/>
        <v>0</v>
      </c>
      <c r="AI46" s="63"/>
    </row>
    <row r="47" spans="1:35" s="44" customFormat="1" ht="15">
      <c r="A47" s="58">
        <v>25</v>
      </c>
      <c r="B47" s="59" t="s">
        <v>37</v>
      </c>
      <c r="C47" s="60"/>
      <c r="D47" s="60"/>
      <c r="E47" s="60"/>
      <c r="F47" s="61"/>
      <c r="G47" s="61">
        <f>SUM(G48:G50)</f>
        <v>35000</v>
      </c>
      <c r="I47" s="62">
        <f>SUM(I48:I50)</f>
        <v>0</v>
      </c>
      <c r="J47" s="62">
        <f aca="true" t="shared" si="14" ref="J47:AF47">SUM(J48:J50)</f>
        <v>35000</v>
      </c>
      <c r="K47" s="62">
        <f t="shared" si="14"/>
        <v>0</v>
      </c>
      <c r="L47" s="62">
        <f t="shared" si="14"/>
        <v>0</v>
      </c>
      <c r="M47" s="62">
        <f t="shared" si="14"/>
        <v>0</v>
      </c>
      <c r="N47" s="62">
        <f t="shared" si="14"/>
        <v>0</v>
      </c>
      <c r="O47" s="62">
        <f t="shared" si="14"/>
        <v>0</v>
      </c>
      <c r="P47" s="62">
        <f t="shared" si="14"/>
        <v>0</v>
      </c>
      <c r="Q47" s="62">
        <f t="shared" si="14"/>
        <v>0</v>
      </c>
      <c r="R47" s="62">
        <f t="shared" si="14"/>
        <v>0</v>
      </c>
      <c r="S47" s="62">
        <f t="shared" si="14"/>
        <v>0</v>
      </c>
      <c r="T47" s="62">
        <f t="shared" si="14"/>
        <v>0</v>
      </c>
      <c r="U47" s="62">
        <f t="shared" si="14"/>
        <v>0</v>
      </c>
      <c r="V47" s="62">
        <f t="shared" si="14"/>
        <v>0</v>
      </c>
      <c r="W47" s="62">
        <f t="shared" si="14"/>
        <v>0</v>
      </c>
      <c r="X47" s="62">
        <f t="shared" si="14"/>
        <v>0</v>
      </c>
      <c r="Y47" s="62">
        <f t="shared" si="14"/>
        <v>0</v>
      </c>
      <c r="Z47" s="62">
        <f t="shared" si="14"/>
        <v>0</v>
      </c>
      <c r="AA47" s="62">
        <f t="shared" si="14"/>
        <v>0</v>
      </c>
      <c r="AB47" s="62">
        <f t="shared" si="14"/>
        <v>0</v>
      </c>
      <c r="AC47" s="62">
        <f t="shared" si="14"/>
        <v>0</v>
      </c>
      <c r="AD47" s="62">
        <f t="shared" si="14"/>
        <v>0</v>
      </c>
      <c r="AE47" s="62">
        <f t="shared" si="14"/>
        <v>0</v>
      </c>
      <c r="AF47" s="62">
        <f t="shared" si="14"/>
        <v>0</v>
      </c>
      <c r="AG47" s="68"/>
      <c r="AH47" s="64">
        <f t="shared" si="6"/>
        <v>35000</v>
      </c>
      <c r="AI47" s="63">
        <f>G47-AH47</f>
        <v>0</v>
      </c>
    </row>
    <row r="48" spans="3:35" ht="15">
      <c r="C48" s="5" t="s">
        <v>29</v>
      </c>
      <c r="E48" s="5">
        <v>1</v>
      </c>
      <c r="F48" s="13">
        <v>35000</v>
      </c>
      <c r="G48" s="13">
        <f>SUM(E48*F48)</f>
        <v>35000</v>
      </c>
      <c r="I48" s="55"/>
      <c r="J48" s="55">
        <v>35000</v>
      </c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55"/>
      <c r="AD48" s="55"/>
      <c r="AE48" s="55"/>
      <c r="AF48" s="55"/>
      <c r="AG48" s="69"/>
      <c r="AH48" s="64">
        <f t="shared" si="6"/>
        <v>35000</v>
      </c>
      <c r="AI48" s="63"/>
    </row>
    <row r="49" spans="7:35" ht="15">
      <c r="G49" s="13">
        <f aca="true" t="shared" si="15" ref="G49:G50">SUM(E49*F49)</f>
        <v>0</v>
      </c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5"/>
      <c r="AE49" s="55"/>
      <c r="AF49" s="55"/>
      <c r="AG49" s="69"/>
      <c r="AH49" s="64">
        <f t="shared" si="6"/>
        <v>0</v>
      </c>
      <c r="AI49" s="63"/>
    </row>
    <row r="50" spans="7:35" ht="15">
      <c r="G50" s="13">
        <f t="shared" si="15"/>
        <v>0</v>
      </c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5"/>
      <c r="AC50" s="55"/>
      <c r="AD50" s="55"/>
      <c r="AE50" s="55"/>
      <c r="AF50" s="55"/>
      <c r="AG50" s="69"/>
      <c r="AH50" s="64">
        <f t="shared" si="6"/>
        <v>0</v>
      </c>
      <c r="AI50" s="63"/>
    </row>
    <row r="51" spans="1:35" s="44" customFormat="1" ht="15">
      <c r="A51" s="8">
        <v>26</v>
      </c>
      <c r="B51" s="7" t="s">
        <v>13</v>
      </c>
      <c r="C51" s="7"/>
      <c r="D51" s="7"/>
      <c r="E51" s="7"/>
      <c r="F51" s="12"/>
      <c r="G51" s="12">
        <f>SUM(G52:G55)</f>
        <v>60600</v>
      </c>
      <c r="I51" s="56">
        <f>SUM(I52:I55)</f>
        <v>0</v>
      </c>
      <c r="J51" s="56">
        <f aca="true" t="shared" si="16" ref="J51:AF51">SUM(J52:J55)</f>
        <v>0</v>
      </c>
      <c r="K51" s="56">
        <f t="shared" si="16"/>
        <v>0</v>
      </c>
      <c r="L51" s="56">
        <f t="shared" si="16"/>
        <v>30000</v>
      </c>
      <c r="M51" s="56">
        <f t="shared" si="16"/>
        <v>0</v>
      </c>
      <c r="N51" s="56">
        <f t="shared" si="16"/>
        <v>0</v>
      </c>
      <c r="O51" s="56">
        <f t="shared" si="16"/>
        <v>30001</v>
      </c>
      <c r="P51" s="56">
        <f t="shared" si="16"/>
        <v>0</v>
      </c>
      <c r="Q51" s="56">
        <f t="shared" si="16"/>
        <v>0</v>
      </c>
      <c r="R51" s="56">
        <f t="shared" si="16"/>
        <v>0</v>
      </c>
      <c r="S51" s="56">
        <f t="shared" si="16"/>
        <v>0</v>
      </c>
      <c r="T51" s="56">
        <f t="shared" si="16"/>
        <v>0</v>
      </c>
      <c r="U51" s="56">
        <f t="shared" si="16"/>
        <v>0</v>
      </c>
      <c r="V51" s="56">
        <f t="shared" si="16"/>
        <v>0</v>
      </c>
      <c r="W51" s="56">
        <f t="shared" si="16"/>
        <v>0</v>
      </c>
      <c r="X51" s="56">
        <f t="shared" si="16"/>
        <v>0</v>
      </c>
      <c r="Y51" s="56">
        <f t="shared" si="16"/>
        <v>0</v>
      </c>
      <c r="Z51" s="56">
        <f t="shared" si="16"/>
        <v>0</v>
      </c>
      <c r="AA51" s="56">
        <f t="shared" si="16"/>
        <v>0</v>
      </c>
      <c r="AB51" s="56">
        <f t="shared" si="16"/>
        <v>0</v>
      </c>
      <c r="AC51" s="56">
        <f t="shared" si="16"/>
        <v>0</v>
      </c>
      <c r="AD51" s="56">
        <f t="shared" si="16"/>
        <v>0</v>
      </c>
      <c r="AE51" s="56">
        <f t="shared" si="16"/>
        <v>0</v>
      </c>
      <c r="AF51" s="56">
        <f t="shared" si="16"/>
        <v>0</v>
      </c>
      <c r="AG51" s="68"/>
      <c r="AH51" s="64">
        <f t="shared" si="6"/>
        <v>60001</v>
      </c>
      <c r="AI51" s="63">
        <f>G51-AH51</f>
        <v>599</v>
      </c>
    </row>
    <row r="52" spans="3:35" ht="15">
      <c r="C52" s="5" t="s">
        <v>30</v>
      </c>
      <c r="E52" s="5">
        <v>1</v>
      </c>
      <c r="F52" s="13">
        <v>40000</v>
      </c>
      <c r="G52" s="13">
        <f>SUM(E52*F52)</f>
        <v>40000</v>
      </c>
      <c r="I52" s="55"/>
      <c r="J52" s="55"/>
      <c r="K52" s="55"/>
      <c r="L52" s="55">
        <v>20000</v>
      </c>
      <c r="M52" s="55"/>
      <c r="N52" s="55"/>
      <c r="O52" s="55">
        <v>20001</v>
      </c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5"/>
      <c r="AC52" s="55"/>
      <c r="AD52" s="55"/>
      <c r="AE52" s="55"/>
      <c r="AF52" s="55"/>
      <c r="AG52" s="69"/>
      <c r="AH52" s="64">
        <f t="shared" si="6"/>
        <v>40001</v>
      </c>
      <c r="AI52" s="63"/>
    </row>
    <row r="53" spans="3:35" ht="15">
      <c r="C53" s="5" t="s">
        <v>31</v>
      </c>
      <c r="E53" s="5">
        <v>1</v>
      </c>
      <c r="F53" s="13">
        <v>20000</v>
      </c>
      <c r="G53" s="13">
        <f>SUM(E53*F53)</f>
        <v>20000</v>
      </c>
      <c r="I53" s="55"/>
      <c r="J53" s="55"/>
      <c r="K53" s="55"/>
      <c r="L53" s="55">
        <v>10000</v>
      </c>
      <c r="M53" s="55"/>
      <c r="N53" s="55"/>
      <c r="O53" s="55">
        <v>10000</v>
      </c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5"/>
      <c r="AB53" s="55"/>
      <c r="AC53" s="55"/>
      <c r="AD53" s="55"/>
      <c r="AE53" s="55"/>
      <c r="AF53" s="55"/>
      <c r="AG53" s="69"/>
      <c r="AH53" s="64">
        <f t="shared" si="6"/>
        <v>20000</v>
      </c>
      <c r="AI53" s="63"/>
    </row>
    <row r="54" spans="3:35" ht="15">
      <c r="C54" s="5" t="s">
        <v>40</v>
      </c>
      <c r="E54" s="5">
        <v>40</v>
      </c>
      <c r="F54" s="13">
        <v>15</v>
      </c>
      <c r="G54" s="13">
        <f>SUM(E54*F54)</f>
        <v>600</v>
      </c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69"/>
      <c r="AH54" s="64">
        <f t="shared" si="6"/>
        <v>0</v>
      </c>
      <c r="AI54" s="63"/>
    </row>
    <row r="55" spans="7:35" ht="15">
      <c r="G55" s="13">
        <f>SUM(E55*F55)</f>
        <v>0</v>
      </c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  <c r="AB55" s="55"/>
      <c r="AC55" s="55"/>
      <c r="AD55" s="55"/>
      <c r="AE55" s="55"/>
      <c r="AF55" s="55"/>
      <c r="AG55" s="69"/>
      <c r="AH55" s="64">
        <f t="shared" si="6"/>
        <v>0</v>
      </c>
      <c r="AI55" s="63"/>
    </row>
    <row r="56" spans="1:35" s="44" customFormat="1" ht="15">
      <c r="A56" s="8">
        <v>31</v>
      </c>
      <c r="B56" s="7" t="s">
        <v>14</v>
      </c>
      <c r="C56" s="7"/>
      <c r="D56" s="7"/>
      <c r="E56" s="7"/>
      <c r="F56" s="12"/>
      <c r="G56" s="12">
        <f>SUM(G57:G59)</f>
        <v>120000</v>
      </c>
      <c r="I56" s="56">
        <f>SUM(I57:I59)</f>
        <v>0</v>
      </c>
      <c r="J56" s="56">
        <f aca="true" t="shared" si="17" ref="J56:AF56">SUM(J57:J59)</f>
        <v>0</v>
      </c>
      <c r="K56" s="56">
        <f t="shared" si="17"/>
        <v>0</v>
      </c>
      <c r="L56" s="56">
        <f t="shared" si="17"/>
        <v>120000</v>
      </c>
      <c r="M56" s="56">
        <f t="shared" si="17"/>
        <v>0</v>
      </c>
      <c r="N56" s="56">
        <f t="shared" si="17"/>
        <v>0</v>
      </c>
      <c r="O56" s="56">
        <f t="shared" si="17"/>
        <v>0</v>
      </c>
      <c r="P56" s="56">
        <f t="shared" si="17"/>
        <v>0</v>
      </c>
      <c r="Q56" s="56">
        <f t="shared" si="17"/>
        <v>0</v>
      </c>
      <c r="R56" s="56">
        <f t="shared" si="17"/>
        <v>0</v>
      </c>
      <c r="S56" s="56">
        <f t="shared" si="17"/>
        <v>0</v>
      </c>
      <c r="T56" s="56">
        <f t="shared" si="17"/>
        <v>0</v>
      </c>
      <c r="U56" s="56">
        <f t="shared" si="17"/>
        <v>0</v>
      </c>
      <c r="V56" s="56">
        <f t="shared" si="17"/>
        <v>0</v>
      </c>
      <c r="W56" s="56">
        <f t="shared" si="17"/>
        <v>0</v>
      </c>
      <c r="X56" s="56">
        <f t="shared" si="17"/>
        <v>0</v>
      </c>
      <c r="Y56" s="56">
        <f t="shared" si="17"/>
        <v>0</v>
      </c>
      <c r="Z56" s="56">
        <f t="shared" si="17"/>
        <v>0</v>
      </c>
      <c r="AA56" s="56">
        <f t="shared" si="17"/>
        <v>0</v>
      </c>
      <c r="AB56" s="56">
        <f t="shared" si="17"/>
        <v>0</v>
      </c>
      <c r="AC56" s="56">
        <f t="shared" si="17"/>
        <v>0</v>
      </c>
      <c r="AD56" s="56">
        <f t="shared" si="17"/>
        <v>0</v>
      </c>
      <c r="AE56" s="56">
        <f t="shared" si="17"/>
        <v>0</v>
      </c>
      <c r="AF56" s="56">
        <f t="shared" si="17"/>
        <v>0</v>
      </c>
      <c r="AG56" s="68"/>
      <c r="AH56" s="64">
        <f t="shared" si="6"/>
        <v>120000</v>
      </c>
      <c r="AI56" s="63">
        <f>G56-AH56</f>
        <v>0</v>
      </c>
    </row>
    <row r="57" spans="3:35" ht="15">
      <c r="C57" s="5" t="s">
        <v>32</v>
      </c>
      <c r="E57" s="5">
        <v>1</v>
      </c>
      <c r="F57" s="13">
        <v>120000</v>
      </c>
      <c r="G57" s="13">
        <f>SUM(E57*F57)</f>
        <v>120000</v>
      </c>
      <c r="I57" s="55"/>
      <c r="J57" s="55"/>
      <c r="K57" s="55"/>
      <c r="L57" s="55">
        <v>120000</v>
      </c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  <c r="AB57" s="55"/>
      <c r="AC57" s="55"/>
      <c r="AD57" s="55"/>
      <c r="AE57" s="55"/>
      <c r="AF57" s="55"/>
      <c r="AG57" s="69"/>
      <c r="AH57" s="64">
        <f t="shared" si="6"/>
        <v>120000</v>
      </c>
      <c r="AI57" s="63"/>
    </row>
    <row r="58" spans="7:35" ht="15">
      <c r="G58" s="13">
        <f aca="true" t="shared" si="18" ref="G58:G59">SUM(E58*F58)</f>
        <v>0</v>
      </c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  <c r="AB58" s="55"/>
      <c r="AC58" s="55"/>
      <c r="AD58" s="55"/>
      <c r="AE58" s="55"/>
      <c r="AF58" s="55"/>
      <c r="AG58" s="69"/>
      <c r="AH58" s="64">
        <f t="shared" si="6"/>
        <v>0</v>
      </c>
      <c r="AI58" s="63"/>
    </row>
    <row r="59" spans="7:35" ht="15">
      <c r="G59" s="13">
        <f t="shared" si="18"/>
        <v>0</v>
      </c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  <c r="AB59" s="55"/>
      <c r="AC59" s="55"/>
      <c r="AD59" s="55"/>
      <c r="AE59" s="55"/>
      <c r="AF59" s="55"/>
      <c r="AG59" s="69"/>
      <c r="AH59" s="64">
        <f t="shared" si="6"/>
        <v>0</v>
      </c>
      <c r="AI59" s="63"/>
    </row>
    <row r="60" spans="1:35" s="44" customFormat="1" ht="15">
      <c r="A60" s="17"/>
      <c r="B60" s="16" t="s">
        <v>45</v>
      </c>
      <c r="C60" s="16"/>
      <c r="D60" s="16"/>
      <c r="E60" s="16"/>
      <c r="F60" s="18"/>
      <c r="G60" s="18">
        <f>SUM(G8,G29,G33,G36,G39,G42,G51,G56)</f>
        <v>426100</v>
      </c>
      <c r="I60" s="57">
        <f>SUM(I8,I20,I29,I33,I36,I39,I42,I51,I56)</f>
        <v>0</v>
      </c>
      <c r="J60" s="57">
        <f aca="true" t="shared" si="19" ref="J60:AF60">SUM(J8,J20,J29,J33,J36,J39,J42,J51,J56)</f>
        <v>45000</v>
      </c>
      <c r="K60" s="57">
        <f t="shared" si="19"/>
        <v>71500</v>
      </c>
      <c r="L60" s="57">
        <f t="shared" si="19"/>
        <v>160000</v>
      </c>
      <c r="M60" s="57">
        <f t="shared" si="19"/>
        <v>80000</v>
      </c>
      <c r="N60" s="57">
        <f t="shared" si="19"/>
        <v>18000</v>
      </c>
      <c r="O60" s="57">
        <f t="shared" si="19"/>
        <v>45001</v>
      </c>
      <c r="P60" s="57">
        <f t="shared" si="19"/>
        <v>0</v>
      </c>
      <c r="Q60" s="57">
        <f t="shared" si="19"/>
        <v>2500</v>
      </c>
      <c r="R60" s="57">
        <f t="shared" si="19"/>
        <v>0</v>
      </c>
      <c r="S60" s="57">
        <f t="shared" si="19"/>
        <v>0</v>
      </c>
      <c r="T60" s="57">
        <f t="shared" si="19"/>
        <v>2500</v>
      </c>
      <c r="U60" s="57">
        <f t="shared" si="19"/>
        <v>0</v>
      </c>
      <c r="V60" s="57">
        <f t="shared" si="19"/>
        <v>0</v>
      </c>
      <c r="W60" s="57">
        <f t="shared" si="19"/>
        <v>0</v>
      </c>
      <c r="X60" s="57">
        <f t="shared" si="19"/>
        <v>0</v>
      </c>
      <c r="Y60" s="57">
        <f t="shared" si="19"/>
        <v>0</v>
      </c>
      <c r="Z60" s="57">
        <f t="shared" si="19"/>
        <v>0</v>
      </c>
      <c r="AA60" s="57">
        <f t="shared" si="19"/>
        <v>0</v>
      </c>
      <c r="AB60" s="57">
        <f t="shared" si="19"/>
        <v>0</v>
      </c>
      <c r="AC60" s="57">
        <f t="shared" si="19"/>
        <v>0</v>
      </c>
      <c r="AD60" s="57">
        <f t="shared" si="19"/>
        <v>0</v>
      </c>
      <c r="AE60" s="57">
        <f t="shared" si="19"/>
        <v>0</v>
      </c>
      <c r="AF60" s="57">
        <f t="shared" si="19"/>
        <v>0</v>
      </c>
      <c r="AG60" s="68"/>
      <c r="AH60" s="64">
        <f t="shared" si="6"/>
        <v>424501</v>
      </c>
      <c r="AI60" s="63">
        <f>G60-AH60</f>
        <v>1599</v>
      </c>
    </row>
    <row r="61" spans="9:35" ht="13.5" customHeight="1"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5"/>
      <c r="AB61" s="55"/>
      <c r="AC61" s="55"/>
      <c r="AD61" s="55"/>
      <c r="AE61" s="55"/>
      <c r="AF61" s="55"/>
      <c r="AG61" s="69"/>
      <c r="AH61" s="64">
        <f t="shared" si="6"/>
        <v>0</v>
      </c>
      <c r="AI61" s="63"/>
    </row>
    <row r="62" spans="1:35" s="44" customFormat="1" ht="15">
      <c r="A62" s="8"/>
      <c r="B62" s="7" t="s">
        <v>16</v>
      </c>
      <c r="C62" s="7"/>
      <c r="D62" s="7"/>
      <c r="E62" s="7"/>
      <c r="F62" s="12"/>
      <c r="G62" s="12">
        <f>SUM(G63:G65)</f>
        <v>55000</v>
      </c>
      <c r="I62" s="56">
        <f>SUM(I63:I65)</f>
        <v>0</v>
      </c>
      <c r="J62" s="56">
        <f aca="true" t="shared" si="20" ref="J62:AF62">SUM(J63:J65)</f>
        <v>0</v>
      </c>
      <c r="K62" s="56">
        <f t="shared" si="20"/>
        <v>7000</v>
      </c>
      <c r="L62" s="56">
        <f t="shared" si="20"/>
        <v>0</v>
      </c>
      <c r="M62" s="56">
        <f t="shared" si="20"/>
        <v>0</v>
      </c>
      <c r="N62" s="56">
        <f t="shared" si="20"/>
        <v>0</v>
      </c>
      <c r="O62" s="56">
        <f t="shared" si="20"/>
        <v>0</v>
      </c>
      <c r="P62" s="56">
        <f t="shared" si="20"/>
        <v>0</v>
      </c>
      <c r="Q62" s="56">
        <f t="shared" si="20"/>
        <v>48000</v>
      </c>
      <c r="R62" s="56">
        <f t="shared" si="20"/>
        <v>0</v>
      </c>
      <c r="S62" s="56">
        <f t="shared" si="20"/>
        <v>0</v>
      </c>
      <c r="T62" s="56">
        <f t="shared" si="20"/>
        <v>0</v>
      </c>
      <c r="U62" s="56">
        <f t="shared" si="20"/>
        <v>0</v>
      </c>
      <c r="V62" s="56">
        <f t="shared" si="20"/>
        <v>0</v>
      </c>
      <c r="W62" s="56">
        <f t="shared" si="20"/>
        <v>0</v>
      </c>
      <c r="X62" s="56">
        <f t="shared" si="20"/>
        <v>0</v>
      </c>
      <c r="Y62" s="56">
        <f t="shared" si="20"/>
        <v>0</v>
      </c>
      <c r="Z62" s="56">
        <f t="shared" si="20"/>
        <v>0</v>
      </c>
      <c r="AA62" s="56">
        <f t="shared" si="20"/>
        <v>0</v>
      </c>
      <c r="AB62" s="56">
        <f t="shared" si="20"/>
        <v>0</v>
      </c>
      <c r="AC62" s="56">
        <f t="shared" si="20"/>
        <v>0</v>
      </c>
      <c r="AD62" s="56">
        <f t="shared" si="20"/>
        <v>0</v>
      </c>
      <c r="AE62" s="56">
        <f t="shared" si="20"/>
        <v>0</v>
      </c>
      <c r="AF62" s="56">
        <f t="shared" si="20"/>
        <v>0</v>
      </c>
      <c r="AG62" s="68"/>
      <c r="AH62" s="64">
        <f t="shared" si="6"/>
        <v>55000</v>
      </c>
      <c r="AI62" s="63">
        <f>G62-AH62</f>
        <v>0</v>
      </c>
    </row>
    <row r="63" spans="1:35" ht="15">
      <c r="A63" s="10"/>
      <c r="B63" s="9"/>
      <c r="C63" s="9" t="s">
        <v>39</v>
      </c>
      <c r="D63" s="9" t="s">
        <v>42</v>
      </c>
      <c r="E63" s="9">
        <v>5</v>
      </c>
      <c r="F63" s="14">
        <v>1400</v>
      </c>
      <c r="G63" s="14">
        <f>SUM(E63*F63)</f>
        <v>7000</v>
      </c>
      <c r="I63" s="55"/>
      <c r="J63" s="55"/>
      <c r="K63" s="55">
        <v>7000</v>
      </c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55"/>
      <c r="Y63" s="55"/>
      <c r="Z63" s="55"/>
      <c r="AA63" s="55"/>
      <c r="AB63" s="55"/>
      <c r="AC63" s="55"/>
      <c r="AD63" s="55"/>
      <c r="AE63" s="55"/>
      <c r="AF63" s="55"/>
      <c r="AG63" s="69"/>
      <c r="AH63" s="64">
        <f t="shared" si="6"/>
        <v>7000</v>
      </c>
      <c r="AI63" s="63"/>
    </row>
    <row r="64" spans="3:35" ht="13.5" customHeight="1">
      <c r="C64" s="5" t="s">
        <v>41</v>
      </c>
      <c r="D64" s="5" t="s">
        <v>43</v>
      </c>
      <c r="E64" s="5">
        <v>40</v>
      </c>
      <c r="F64" s="13">
        <v>1200</v>
      </c>
      <c r="G64" s="13">
        <f>SUM(E64*F64)</f>
        <v>48000</v>
      </c>
      <c r="I64" s="55"/>
      <c r="J64" s="55"/>
      <c r="K64" s="55"/>
      <c r="L64" s="55"/>
      <c r="M64" s="55"/>
      <c r="N64" s="55"/>
      <c r="O64" s="55"/>
      <c r="P64" s="55"/>
      <c r="Q64" s="55">
        <v>48000</v>
      </c>
      <c r="R64" s="55"/>
      <c r="S64" s="55"/>
      <c r="T64" s="55"/>
      <c r="U64" s="55"/>
      <c r="V64" s="55"/>
      <c r="W64" s="55"/>
      <c r="X64" s="55"/>
      <c r="Y64" s="55"/>
      <c r="Z64" s="55"/>
      <c r="AA64" s="55"/>
      <c r="AB64" s="55"/>
      <c r="AC64" s="55"/>
      <c r="AD64" s="55"/>
      <c r="AE64" s="55"/>
      <c r="AF64" s="55"/>
      <c r="AG64" s="69"/>
      <c r="AH64" s="64">
        <f t="shared" si="6"/>
        <v>48000</v>
      </c>
      <c r="AI64" s="63"/>
    </row>
    <row r="65" spans="9:35" ht="13.5" customHeight="1"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55"/>
      <c r="Y65" s="55"/>
      <c r="Z65" s="55"/>
      <c r="AA65" s="55"/>
      <c r="AB65" s="55"/>
      <c r="AC65" s="55"/>
      <c r="AD65" s="55"/>
      <c r="AE65" s="55"/>
      <c r="AF65" s="55"/>
      <c r="AG65" s="69"/>
      <c r="AH65" s="64">
        <f t="shared" si="6"/>
        <v>0</v>
      </c>
      <c r="AI65" s="63"/>
    </row>
    <row r="66" spans="1:35" s="44" customFormat="1" ht="13.5" customHeight="1">
      <c r="A66" s="17"/>
      <c r="B66" s="16" t="s">
        <v>44</v>
      </c>
      <c r="C66" s="16"/>
      <c r="D66" s="16"/>
      <c r="E66" s="16"/>
      <c r="F66" s="18"/>
      <c r="G66" s="18">
        <f>SUM(G60,G62)</f>
        <v>481100</v>
      </c>
      <c r="I66" s="57">
        <f>SUM(I56,I62)</f>
        <v>0</v>
      </c>
      <c r="J66" s="57">
        <f aca="true" t="shared" si="21" ref="J66:AF66">SUM(J56,J62)</f>
        <v>0</v>
      </c>
      <c r="K66" s="57">
        <f t="shared" si="21"/>
        <v>7000</v>
      </c>
      <c r="L66" s="57">
        <f t="shared" si="21"/>
        <v>120000</v>
      </c>
      <c r="M66" s="57">
        <f t="shared" si="21"/>
        <v>0</v>
      </c>
      <c r="N66" s="57">
        <f t="shared" si="21"/>
        <v>0</v>
      </c>
      <c r="O66" s="57">
        <f t="shared" si="21"/>
        <v>0</v>
      </c>
      <c r="P66" s="57">
        <f t="shared" si="21"/>
        <v>0</v>
      </c>
      <c r="Q66" s="57">
        <f t="shared" si="21"/>
        <v>48000</v>
      </c>
      <c r="R66" s="57">
        <f t="shared" si="21"/>
        <v>0</v>
      </c>
      <c r="S66" s="57">
        <f t="shared" si="21"/>
        <v>0</v>
      </c>
      <c r="T66" s="57">
        <f t="shared" si="21"/>
        <v>0</v>
      </c>
      <c r="U66" s="57">
        <f t="shared" si="21"/>
        <v>0</v>
      </c>
      <c r="V66" s="57">
        <f t="shared" si="21"/>
        <v>0</v>
      </c>
      <c r="W66" s="57">
        <f t="shared" si="21"/>
        <v>0</v>
      </c>
      <c r="X66" s="57">
        <f t="shared" si="21"/>
        <v>0</v>
      </c>
      <c r="Y66" s="57">
        <f t="shared" si="21"/>
        <v>0</v>
      </c>
      <c r="Z66" s="57">
        <f t="shared" si="21"/>
        <v>0</v>
      </c>
      <c r="AA66" s="57">
        <f t="shared" si="21"/>
        <v>0</v>
      </c>
      <c r="AB66" s="57">
        <f t="shared" si="21"/>
        <v>0</v>
      </c>
      <c r="AC66" s="57">
        <f t="shared" si="21"/>
        <v>0</v>
      </c>
      <c r="AD66" s="57">
        <f t="shared" si="21"/>
        <v>0</v>
      </c>
      <c r="AE66" s="57">
        <f t="shared" si="21"/>
        <v>0</v>
      </c>
      <c r="AF66" s="57">
        <f t="shared" si="21"/>
        <v>0</v>
      </c>
      <c r="AG66" s="68"/>
      <c r="AH66" s="64">
        <f t="shared" si="6"/>
        <v>175000</v>
      </c>
      <c r="AI66" s="63">
        <f>G66-AH66</f>
        <v>306100</v>
      </c>
    </row>
    <row r="67" spans="1:35" s="44" customFormat="1" ht="15">
      <c r="A67" s="8">
        <v>32</v>
      </c>
      <c r="B67" s="7" t="s">
        <v>15</v>
      </c>
      <c r="C67" s="23" t="s">
        <v>59</v>
      </c>
      <c r="D67" s="7"/>
      <c r="E67" s="7"/>
      <c r="F67" s="24">
        <v>0.35</v>
      </c>
      <c r="G67" s="12">
        <f>SUM(F67*G66)</f>
        <v>168385</v>
      </c>
      <c r="I67" s="56"/>
      <c r="J67" s="56"/>
      <c r="K67" s="56"/>
      <c r="L67" s="56"/>
      <c r="M67" s="56"/>
      <c r="N67" s="56"/>
      <c r="O67" s="56"/>
      <c r="P67" s="56"/>
      <c r="Q67" s="56">
        <v>168385</v>
      </c>
      <c r="R67" s="56"/>
      <c r="S67" s="56"/>
      <c r="T67" s="56"/>
      <c r="U67" s="56"/>
      <c r="V67" s="56"/>
      <c r="W67" s="56"/>
      <c r="X67" s="56"/>
      <c r="Y67" s="56"/>
      <c r="Z67" s="56"/>
      <c r="AA67" s="56"/>
      <c r="AB67" s="56"/>
      <c r="AC67" s="56"/>
      <c r="AD67" s="56"/>
      <c r="AE67" s="56"/>
      <c r="AF67" s="56"/>
      <c r="AG67" s="68"/>
      <c r="AH67" s="64">
        <f t="shared" si="6"/>
        <v>168385</v>
      </c>
      <c r="AI67" s="63">
        <f>G67-AH67</f>
        <v>0</v>
      </c>
    </row>
    <row r="68" spans="1:35" s="44" customFormat="1" ht="15">
      <c r="A68" s="17"/>
      <c r="B68" s="16" t="s">
        <v>60</v>
      </c>
      <c r="C68" s="35"/>
      <c r="D68" s="16"/>
      <c r="E68" s="16"/>
      <c r="F68" s="36"/>
      <c r="G68" s="18">
        <f>SUM(G66:G67)</f>
        <v>649485</v>
      </c>
      <c r="I68" s="57">
        <f>SUM(I66,I67)</f>
        <v>0</v>
      </c>
      <c r="J68" s="57">
        <f aca="true" t="shared" si="22" ref="J68:AF68">SUM(J66,J67)</f>
        <v>0</v>
      </c>
      <c r="K68" s="57">
        <f t="shared" si="22"/>
        <v>7000</v>
      </c>
      <c r="L68" s="57">
        <f t="shared" si="22"/>
        <v>120000</v>
      </c>
      <c r="M68" s="57">
        <f t="shared" si="22"/>
        <v>0</v>
      </c>
      <c r="N68" s="57">
        <f t="shared" si="22"/>
        <v>0</v>
      </c>
      <c r="O68" s="57">
        <f t="shared" si="22"/>
        <v>0</v>
      </c>
      <c r="P68" s="57">
        <f t="shared" si="22"/>
        <v>0</v>
      </c>
      <c r="Q68" s="57">
        <f t="shared" si="22"/>
        <v>216385</v>
      </c>
      <c r="R68" s="57">
        <f t="shared" si="22"/>
        <v>0</v>
      </c>
      <c r="S68" s="57">
        <f t="shared" si="22"/>
        <v>0</v>
      </c>
      <c r="T68" s="57">
        <f t="shared" si="22"/>
        <v>0</v>
      </c>
      <c r="U68" s="57">
        <f t="shared" si="22"/>
        <v>0</v>
      </c>
      <c r="V68" s="57">
        <f t="shared" si="22"/>
        <v>0</v>
      </c>
      <c r="W68" s="57">
        <f t="shared" si="22"/>
        <v>0</v>
      </c>
      <c r="X68" s="57">
        <f t="shared" si="22"/>
        <v>0</v>
      </c>
      <c r="Y68" s="57">
        <f t="shared" si="22"/>
        <v>0</v>
      </c>
      <c r="Z68" s="57">
        <f t="shared" si="22"/>
        <v>0</v>
      </c>
      <c r="AA68" s="57">
        <f t="shared" si="22"/>
        <v>0</v>
      </c>
      <c r="AB68" s="57">
        <f t="shared" si="22"/>
        <v>0</v>
      </c>
      <c r="AC68" s="57">
        <f t="shared" si="22"/>
        <v>0</v>
      </c>
      <c r="AD68" s="57">
        <f t="shared" si="22"/>
        <v>0</v>
      </c>
      <c r="AE68" s="57">
        <f t="shared" si="22"/>
        <v>0</v>
      </c>
      <c r="AF68" s="57">
        <f t="shared" si="22"/>
        <v>0</v>
      </c>
      <c r="AG68" s="68"/>
      <c r="AH68" s="64">
        <f t="shared" si="6"/>
        <v>343385</v>
      </c>
      <c r="AI68" s="63">
        <f>G68-AH68</f>
        <v>306100</v>
      </c>
    </row>
    <row r="69" spans="1:35" s="44" customFormat="1" ht="15">
      <c r="A69" s="8"/>
      <c r="B69" s="7" t="s">
        <v>57</v>
      </c>
      <c r="C69" s="23" t="s">
        <v>61</v>
      </c>
      <c r="D69" s="7"/>
      <c r="E69" s="7"/>
      <c r="F69" s="24">
        <v>0</v>
      </c>
      <c r="G69" s="37">
        <f>SUM(G68*F69)</f>
        <v>0</v>
      </c>
      <c r="I69" s="56"/>
      <c r="J69" s="56"/>
      <c r="K69" s="56"/>
      <c r="L69" s="56"/>
      <c r="M69" s="56"/>
      <c r="N69" s="56"/>
      <c r="O69" s="56"/>
      <c r="P69" s="56"/>
      <c r="Q69" s="56"/>
      <c r="R69" s="56"/>
      <c r="S69" s="56"/>
      <c r="T69" s="56"/>
      <c r="U69" s="56"/>
      <c r="V69" s="56"/>
      <c r="W69" s="56"/>
      <c r="X69" s="56"/>
      <c r="Y69" s="56"/>
      <c r="Z69" s="56"/>
      <c r="AA69" s="56"/>
      <c r="AB69" s="56"/>
      <c r="AC69" s="56"/>
      <c r="AD69" s="56"/>
      <c r="AE69" s="56"/>
      <c r="AF69" s="56"/>
      <c r="AG69" s="68"/>
      <c r="AH69" s="64">
        <f t="shared" si="6"/>
        <v>0</v>
      </c>
      <c r="AI69" s="63">
        <f>G69-AH69</f>
        <v>0</v>
      </c>
    </row>
    <row r="70" spans="1:35" s="44" customFormat="1" ht="15">
      <c r="A70" s="17"/>
      <c r="B70" s="16" t="s">
        <v>38</v>
      </c>
      <c r="C70" s="16"/>
      <c r="D70" s="16"/>
      <c r="E70" s="16"/>
      <c r="F70" s="18"/>
      <c r="G70" s="18">
        <f>SUM(G68:G69)</f>
        <v>649485</v>
      </c>
      <c r="I70" s="57"/>
      <c r="J70" s="57"/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57"/>
      <c r="V70" s="57"/>
      <c r="W70" s="57"/>
      <c r="X70" s="57"/>
      <c r="Y70" s="57"/>
      <c r="Z70" s="57"/>
      <c r="AA70" s="57"/>
      <c r="AB70" s="57"/>
      <c r="AC70" s="57"/>
      <c r="AD70" s="57"/>
      <c r="AE70" s="57"/>
      <c r="AF70" s="57"/>
      <c r="AG70" s="68"/>
      <c r="AH70" s="64">
        <f t="shared" si="6"/>
        <v>0</v>
      </c>
      <c r="AI70" s="63">
        <f>G70-AH70</f>
        <v>649485</v>
      </c>
    </row>
  </sheetData>
  <mergeCells count="10">
    <mergeCell ref="A1:B1"/>
    <mergeCell ref="A2:B2"/>
    <mergeCell ref="A3:B3"/>
    <mergeCell ref="A4:B4"/>
    <mergeCell ref="A5:B5"/>
    <mergeCell ref="U9:AF19"/>
    <mergeCell ref="I6:T6"/>
    <mergeCell ref="U6:AF6"/>
    <mergeCell ref="AH6:AI6"/>
    <mergeCell ref="D1:D3"/>
  </mergeCells>
  <conditionalFormatting sqref="AI8">
    <cfRule type="cellIs" priority="23" dxfId="0" operator="equal">
      <formula>0</formula>
    </cfRule>
    <cfRule type="cellIs" priority="24" dxfId="20" operator="equal">
      <formula>0</formula>
    </cfRule>
  </conditionalFormatting>
  <conditionalFormatting sqref="AI20">
    <cfRule type="cellIs" priority="21" dxfId="0" operator="equal">
      <formula>0</formula>
    </cfRule>
    <cfRule type="cellIs" priority="22" dxfId="0" operator="equal">
      <formula>" $-   "</formula>
    </cfRule>
  </conditionalFormatting>
  <conditionalFormatting sqref="AI29">
    <cfRule type="cellIs" priority="18" dxfId="0" operator="equal">
      <formula>0</formula>
    </cfRule>
    <cfRule type="cellIs" priority="20" dxfId="0" operator="equal">
      <formula>0</formula>
    </cfRule>
  </conditionalFormatting>
  <conditionalFormatting sqref="AI33">
    <cfRule type="cellIs" priority="17" dxfId="0" operator="equal">
      <formula>0</formula>
    </cfRule>
    <cfRule type="cellIs" priority="19" dxfId="0" operator="equal">
      <formula>0</formula>
    </cfRule>
  </conditionalFormatting>
  <conditionalFormatting sqref="AI36">
    <cfRule type="cellIs" priority="16" dxfId="0" operator="equal">
      <formula>0</formula>
    </cfRule>
  </conditionalFormatting>
  <conditionalFormatting sqref="AI39">
    <cfRule type="cellIs" priority="15" dxfId="0" operator="equal">
      <formula>0</formula>
    </cfRule>
  </conditionalFormatting>
  <conditionalFormatting sqref="AI42">
    <cfRule type="cellIs" priority="14" dxfId="0" operator="equal">
      <formula>0</formula>
    </cfRule>
  </conditionalFormatting>
  <conditionalFormatting sqref="AI43">
    <cfRule type="cellIs" priority="13" dxfId="0" operator="equal">
      <formula>0</formula>
    </cfRule>
  </conditionalFormatting>
  <conditionalFormatting sqref="AI47">
    <cfRule type="cellIs" priority="12" dxfId="0" operator="equal">
      <formula>0</formula>
    </cfRule>
  </conditionalFormatting>
  <conditionalFormatting sqref="AI51">
    <cfRule type="cellIs" priority="11" dxfId="0" operator="equal">
      <formula>0</formula>
    </cfRule>
  </conditionalFormatting>
  <conditionalFormatting sqref="AI56">
    <cfRule type="cellIs" priority="10" dxfId="0" operator="equal">
      <formula>0</formula>
    </cfRule>
  </conditionalFormatting>
  <conditionalFormatting sqref="AI60">
    <cfRule type="cellIs" priority="9" dxfId="0" operator="equal">
      <formula>0</formula>
    </cfRule>
  </conditionalFormatting>
  <conditionalFormatting sqref="AI62">
    <cfRule type="cellIs" priority="8" dxfId="0" operator="equal">
      <formula>0</formula>
    </cfRule>
  </conditionalFormatting>
  <conditionalFormatting sqref="AI66">
    <cfRule type="cellIs" priority="5" dxfId="0" operator="equal">
      <formula>0</formula>
    </cfRule>
  </conditionalFormatting>
  <conditionalFormatting sqref="AI67">
    <cfRule type="cellIs" priority="4" dxfId="0" operator="equal">
      <formula>0</formula>
    </cfRule>
  </conditionalFormatting>
  <conditionalFormatting sqref="AI68">
    <cfRule type="cellIs" priority="3" dxfId="0" operator="equal">
      <formula>0</formula>
    </cfRule>
  </conditionalFormatting>
  <conditionalFormatting sqref="AI69">
    <cfRule type="cellIs" priority="2" dxfId="0" operator="equal">
      <formula>0</formula>
    </cfRule>
  </conditionalFormatting>
  <conditionalFormatting sqref="AI70">
    <cfRule type="cellIs" priority="1" dxfId="0" operator="equal">
      <formula>0</formula>
    </cfRule>
  </conditionalFormatting>
  <printOptions/>
  <pageMargins left="0.7" right="0.7" top="0.75" bottom="0.75" header="0.3" footer="0.3"/>
  <pageSetup horizontalDpi="600" verticalDpi="600" orientation="landscape" scale="29" r:id="rId3"/>
  <headerFooter>
    <oddHeader xml:space="preserve">&amp;LFY25 Intramural Solicitation Budget and Obligation Plan 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I70"/>
  <sheetViews>
    <sheetView workbookViewId="0" topLeftCell="H1">
      <selection activeCell="I6" sqref="I6:T6"/>
    </sheetView>
  </sheetViews>
  <sheetFormatPr defaultColWidth="9.140625" defaultRowHeight="15"/>
  <cols>
    <col min="1" max="1" width="6.140625" style="6" customWidth="1"/>
    <col min="2" max="2" width="21.8515625" style="5" customWidth="1"/>
    <col min="3" max="3" width="34.140625" style="5" customWidth="1"/>
    <col min="4" max="4" width="27.8515625" style="5" customWidth="1"/>
    <col min="5" max="5" width="9.140625" style="5" customWidth="1"/>
    <col min="6" max="6" width="12.28125" style="13" customWidth="1"/>
    <col min="7" max="7" width="13.00390625" style="13" customWidth="1"/>
    <col min="8" max="8" width="3.57421875" style="9" customWidth="1"/>
    <col min="9" max="9" width="9.140625" style="9" customWidth="1"/>
    <col min="10" max="11" width="12.140625" style="9" bestFit="1" customWidth="1"/>
    <col min="12" max="12" width="13.28125" style="9" bestFit="1" customWidth="1"/>
    <col min="13" max="15" width="12.140625" style="9" bestFit="1" customWidth="1"/>
    <col min="16" max="16" width="9.140625" style="9" customWidth="1"/>
    <col min="17" max="17" width="13.28125" style="9" bestFit="1" customWidth="1"/>
    <col min="18" max="19" width="9.140625" style="9" customWidth="1"/>
    <col min="20" max="20" width="11.140625" style="9" bestFit="1" customWidth="1"/>
    <col min="21" max="32" width="9.140625" style="9" customWidth="1"/>
    <col min="33" max="33" width="1.1484375" style="65" customWidth="1"/>
    <col min="34" max="34" width="14.57421875" style="9" customWidth="1"/>
    <col min="35" max="35" width="17.140625" style="9" customWidth="1"/>
    <col min="36" max="16384" width="9.140625" style="9" customWidth="1"/>
  </cols>
  <sheetData>
    <row r="1" spans="1:7" ht="15">
      <c r="A1" s="38"/>
      <c r="B1" s="39"/>
      <c r="C1" s="40" t="s">
        <v>68</v>
      </c>
      <c r="D1" s="39"/>
      <c r="E1" s="39"/>
      <c r="F1" s="41"/>
      <c r="G1" s="42"/>
    </row>
    <row r="2" spans="1:7" ht="15">
      <c r="A2" s="75" t="s">
        <v>46</v>
      </c>
      <c r="B2" s="75"/>
      <c r="C2" s="50" t="str">
        <f>'2025 Lab A'!C1</f>
        <v>eBRAP Log number</v>
      </c>
      <c r="D2" s="50"/>
      <c r="E2" s="50"/>
      <c r="F2" s="50"/>
      <c r="G2" s="51"/>
    </row>
    <row r="3" spans="1:7" ht="15">
      <c r="A3" s="75" t="s">
        <v>66</v>
      </c>
      <c r="B3" s="75"/>
      <c r="C3" s="50" t="str">
        <f>'2025 Lab A'!C2</f>
        <v>Short title</v>
      </c>
      <c r="D3" s="50"/>
      <c r="E3" s="50"/>
      <c r="F3" s="50"/>
      <c r="G3" s="51"/>
    </row>
    <row r="4" spans="1:7" ht="15">
      <c r="A4" s="75" t="s">
        <v>47</v>
      </c>
      <c r="B4" s="75"/>
      <c r="C4" s="50" t="str">
        <f>'2025 Lab A'!C3</f>
        <v>PI Name</v>
      </c>
      <c r="D4" s="50"/>
      <c r="E4" s="50"/>
      <c r="F4" s="50"/>
      <c r="G4" s="51"/>
    </row>
    <row r="5" spans="1:7" ht="15">
      <c r="A5" s="80" t="s">
        <v>67</v>
      </c>
      <c r="B5" s="80"/>
      <c r="C5" s="50"/>
      <c r="D5" s="50"/>
      <c r="E5" s="50"/>
      <c r="F5" s="50"/>
      <c r="G5" s="51"/>
    </row>
    <row r="6" spans="1:35" ht="15">
      <c r="A6" s="80" t="s">
        <v>63</v>
      </c>
      <c r="B6" s="80"/>
      <c r="C6" s="25"/>
      <c r="D6" s="25"/>
      <c r="E6" s="25"/>
      <c r="F6" s="25"/>
      <c r="G6" s="26"/>
      <c r="I6" s="91" t="s">
        <v>83</v>
      </c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3" t="s">
        <v>84</v>
      </c>
      <c r="V6" s="94"/>
      <c r="W6" s="94"/>
      <c r="X6" s="94"/>
      <c r="Y6" s="94"/>
      <c r="Z6" s="94"/>
      <c r="AA6" s="94"/>
      <c r="AB6" s="94"/>
      <c r="AC6" s="94"/>
      <c r="AD6" s="94"/>
      <c r="AE6" s="94"/>
      <c r="AF6" s="95"/>
      <c r="AG6" s="66"/>
      <c r="AH6" s="96" t="s">
        <v>81</v>
      </c>
      <c r="AI6" s="97"/>
    </row>
    <row r="7" spans="1:35" s="43" customFormat="1" ht="25.5">
      <c r="A7" s="19" t="s">
        <v>0</v>
      </c>
      <c r="B7" s="20" t="s">
        <v>5</v>
      </c>
      <c r="C7" s="20" t="s">
        <v>7</v>
      </c>
      <c r="D7" s="20" t="s">
        <v>6</v>
      </c>
      <c r="E7" s="20" t="s">
        <v>17</v>
      </c>
      <c r="F7" s="21" t="s">
        <v>3</v>
      </c>
      <c r="G7" s="22" t="s">
        <v>8</v>
      </c>
      <c r="I7" s="54">
        <v>45931</v>
      </c>
      <c r="J7" s="54">
        <v>45962</v>
      </c>
      <c r="K7" s="54">
        <v>45992</v>
      </c>
      <c r="L7" s="54">
        <v>45658</v>
      </c>
      <c r="M7" s="54">
        <v>45689</v>
      </c>
      <c r="N7" s="54">
        <v>45717</v>
      </c>
      <c r="O7" s="54">
        <v>45748</v>
      </c>
      <c r="P7" s="54">
        <v>45778</v>
      </c>
      <c r="Q7" s="54">
        <v>45809</v>
      </c>
      <c r="R7" s="54">
        <v>45839</v>
      </c>
      <c r="S7" s="54">
        <v>45870</v>
      </c>
      <c r="T7" s="54">
        <v>45901</v>
      </c>
      <c r="U7" s="54">
        <v>45931</v>
      </c>
      <c r="V7" s="54">
        <v>45962</v>
      </c>
      <c r="W7" s="54">
        <v>45992</v>
      </c>
      <c r="X7" s="54">
        <v>46023</v>
      </c>
      <c r="Y7" s="54">
        <v>46054</v>
      </c>
      <c r="Z7" s="54">
        <v>46082</v>
      </c>
      <c r="AA7" s="54">
        <v>46113</v>
      </c>
      <c r="AB7" s="54">
        <v>46143</v>
      </c>
      <c r="AC7" s="54">
        <v>46174</v>
      </c>
      <c r="AD7" s="54">
        <v>46204</v>
      </c>
      <c r="AE7" s="54">
        <v>46235</v>
      </c>
      <c r="AF7" s="54">
        <v>46266</v>
      </c>
      <c r="AG7" s="67"/>
      <c r="AH7" s="10" t="s">
        <v>79</v>
      </c>
      <c r="AI7" s="9"/>
    </row>
    <row r="8" spans="9:35" ht="15">
      <c r="I8" s="56">
        <f>SUM(I9:I19)</f>
        <v>0</v>
      </c>
      <c r="J8" s="56">
        <f aca="true" t="shared" si="0" ref="J8:AF8">SUM(J9:J19)</f>
        <v>10000</v>
      </c>
      <c r="K8" s="56">
        <f t="shared" si="0"/>
        <v>10000</v>
      </c>
      <c r="L8" s="56">
        <f t="shared" si="0"/>
        <v>10000</v>
      </c>
      <c r="M8" s="56">
        <f t="shared" si="0"/>
        <v>10000</v>
      </c>
      <c r="N8" s="56">
        <f t="shared" si="0"/>
        <v>10000</v>
      </c>
      <c r="O8" s="56">
        <f t="shared" si="0"/>
        <v>0</v>
      </c>
      <c r="P8" s="56">
        <f t="shared" si="0"/>
        <v>0</v>
      </c>
      <c r="Q8" s="56">
        <f t="shared" si="0"/>
        <v>0</v>
      </c>
      <c r="R8" s="56">
        <f t="shared" si="0"/>
        <v>0</v>
      </c>
      <c r="S8" s="56">
        <f t="shared" si="0"/>
        <v>0</v>
      </c>
      <c r="T8" s="56">
        <f t="shared" si="0"/>
        <v>0</v>
      </c>
      <c r="U8" s="56">
        <f>SUM(U9:U19)</f>
        <v>0</v>
      </c>
      <c r="V8" s="70">
        <f t="shared" si="0"/>
        <v>0</v>
      </c>
      <c r="W8" s="70">
        <f t="shared" si="0"/>
        <v>0</v>
      </c>
      <c r="X8" s="70">
        <f t="shared" si="0"/>
        <v>0</v>
      </c>
      <c r="Y8" s="70">
        <f t="shared" si="0"/>
        <v>0</v>
      </c>
      <c r="Z8" s="70">
        <f t="shared" si="0"/>
        <v>0</v>
      </c>
      <c r="AA8" s="70">
        <f t="shared" si="0"/>
        <v>0</v>
      </c>
      <c r="AB8" s="70">
        <f t="shared" si="0"/>
        <v>0</v>
      </c>
      <c r="AC8" s="70">
        <f t="shared" si="0"/>
        <v>0</v>
      </c>
      <c r="AD8" s="70">
        <f t="shared" si="0"/>
        <v>0</v>
      </c>
      <c r="AE8" s="70">
        <f t="shared" si="0"/>
        <v>0</v>
      </c>
      <c r="AF8" s="70">
        <f t="shared" si="0"/>
        <v>0</v>
      </c>
      <c r="AG8" s="68"/>
      <c r="AH8" s="63">
        <f aca="true" t="shared" si="1" ref="AH8:AH21">SUM(I8:AF8)</f>
        <v>50000</v>
      </c>
      <c r="AI8" s="63">
        <f>G8-AH8</f>
        <v>-50000</v>
      </c>
    </row>
    <row r="9" spans="1:35" s="44" customFormat="1" ht="15">
      <c r="A9" s="8">
        <v>11</v>
      </c>
      <c r="B9" s="7" t="s">
        <v>9</v>
      </c>
      <c r="C9" s="7"/>
      <c r="D9" s="7"/>
      <c r="E9" s="7">
        <f>SUM(E10:E19)</f>
        <v>0.5</v>
      </c>
      <c r="F9" s="7"/>
      <c r="G9" s="12">
        <f aca="true" t="shared" si="2" ref="G9">SUM(G10:G19)</f>
        <v>50000</v>
      </c>
      <c r="I9" s="55"/>
      <c r="J9" s="55">
        <v>10000</v>
      </c>
      <c r="K9" s="55">
        <v>10000</v>
      </c>
      <c r="L9" s="55">
        <v>10000</v>
      </c>
      <c r="M9" s="55">
        <v>10000</v>
      </c>
      <c r="N9" s="55">
        <v>10000</v>
      </c>
      <c r="O9" s="55"/>
      <c r="P9" s="55"/>
      <c r="Q9" s="55"/>
      <c r="R9" s="55"/>
      <c r="S9" s="55"/>
      <c r="T9" s="55"/>
      <c r="U9" s="82" t="s">
        <v>80</v>
      </c>
      <c r="V9" s="83"/>
      <c r="W9" s="83"/>
      <c r="X9" s="83"/>
      <c r="Y9" s="83"/>
      <c r="Z9" s="83"/>
      <c r="AA9" s="83"/>
      <c r="AB9" s="83"/>
      <c r="AC9" s="83"/>
      <c r="AD9" s="83"/>
      <c r="AE9" s="83"/>
      <c r="AF9" s="84"/>
      <c r="AG9" s="69"/>
      <c r="AH9" s="63">
        <f t="shared" si="1"/>
        <v>50000</v>
      </c>
      <c r="AI9" s="63"/>
    </row>
    <row r="10" spans="2:35" ht="15">
      <c r="B10" s="11"/>
      <c r="C10" s="5" t="s">
        <v>1</v>
      </c>
      <c r="E10" s="5">
        <v>0.5</v>
      </c>
      <c r="F10" s="13">
        <v>100000</v>
      </c>
      <c r="G10" s="13">
        <f>SUM(E10*F10)</f>
        <v>50000</v>
      </c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85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87"/>
      <c r="AG10" s="69"/>
      <c r="AH10" s="63">
        <f t="shared" si="1"/>
        <v>0</v>
      </c>
      <c r="AI10" s="63"/>
    </row>
    <row r="11" spans="2:35" ht="15">
      <c r="B11" s="11"/>
      <c r="G11" s="13">
        <f aca="true" t="shared" si="3" ref="G11:G17">SUM(E11*F11)</f>
        <v>0</v>
      </c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85"/>
      <c r="V11" s="86"/>
      <c r="W11" s="86"/>
      <c r="X11" s="86"/>
      <c r="Y11" s="86"/>
      <c r="Z11" s="86"/>
      <c r="AA11" s="86"/>
      <c r="AB11" s="86"/>
      <c r="AC11" s="86"/>
      <c r="AD11" s="86"/>
      <c r="AE11" s="86"/>
      <c r="AF11" s="87"/>
      <c r="AG11" s="69"/>
      <c r="AH11" s="63">
        <f t="shared" si="1"/>
        <v>0</v>
      </c>
      <c r="AI11" s="63"/>
    </row>
    <row r="12" spans="2:35" ht="15">
      <c r="B12" s="11"/>
      <c r="G12" s="13">
        <f t="shared" si="3"/>
        <v>0</v>
      </c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85"/>
      <c r="V12" s="86"/>
      <c r="W12" s="86"/>
      <c r="X12" s="86"/>
      <c r="Y12" s="86"/>
      <c r="Z12" s="86"/>
      <c r="AA12" s="86"/>
      <c r="AB12" s="86"/>
      <c r="AC12" s="86"/>
      <c r="AD12" s="86"/>
      <c r="AE12" s="86"/>
      <c r="AF12" s="87"/>
      <c r="AG12" s="69"/>
      <c r="AH12" s="63">
        <f t="shared" si="1"/>
        <v>0</v>
      </c>
      <c r="AI12" s="63"/>
    </row>
    <row r="13" spans="2:35" ht="15">
      <c r="B13" s="11"/>
      <c r="G13" s="13">
        <f t="shared" si="3"/>
        <v>0</v>
      </c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85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87"/>
      <c r="AG13" s="69"/>
      <c r="AH13" s="63">
        <f t="shared" si="1"/>
        <v>0</v>
      </c>
      <c r="AI13" s="63"/>
    </row>
    <row r="14" spans="2:35" ht="15">
      <c r="B14" s="11"/>
      <c r="G14" s="13">
        <f t="shared" si="3"/>
        <v>0</v>
      </c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85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7"/>
      <c r="AG14" s="69"/>
      <c r="AH14" s="63">
        <f t="shared" si="1"/>
        <v>0</v>
      </c>
      <c r="AI14" s="63"/>
    </row>
    <row r="15" spans="2:35" ht="15">
      <c r="B15" s="11"/>
      <c r="G15" s="13">
        <f t="shared" si="3"/>
        <v>0</v>
      </c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85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7"/>
      <c r="AG15" s="69"/>
      <c r="AH15" s="63">
        <f t="shared" si="1"/>
        <v>0</v>
      </c>
      <c r="AI15" s="63"/>
    </row>
    <row r="16" spans="2:35" ht="15">
      <c r="B16" s="11"/>
      <c r="G16" s="13">
        <f t="shared" si="3"/>
        <v>0</v>
      </c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85"/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F16" s="87"/>
      <c r="AG16" s="69"/>
      <c r="AH16" s="63">
        <f t="shared" si="1"/>
        <v>0</v>
      </c>
      <c r="AI16" s="63"/>
    </row>
    <row r="17" spans="2:35" ht="15">
      <c r="B17" s="11"/>
      <c r="G17" s="13">
        <f t="shared" si="3"/>
        <v>0</v>
      </c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85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7"/>
      <c r="AG17" s="69"/>
      <c r="AH17" s="63">
        <f t="shared" si="1"/>
        <v>0</v>
      </c>
      <c r="AI17" s="63"/>
    </row>
    <row r="18" spans="2:35" ht="15">
      <c r="B18" s="11"/>
      <c r="G18" s="13">
        <f aca="true" t="shared" si="4" ref="G18:G19">SUM(E18*F18)</f>
        <v>0</v>
      </c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85"/>
      <c r="V18" s="86"/>
      <c r="W18" s="86"/>
      <c r="X18" s="86"/>
      <c r="Y18" s="86"/>
      <c r="Z18" s="86"/>
      <c r="AA18" s="86"/>
      <c r="AB18" s="86"/>
      <c r="AC18" s="86"/>
      <c r="AD18" s="86"/>
      <c r="AE18" s="86"/>
      <c r="AF18" s="87"/>
      <c r="AG18" s="69"/>
      <c r="AH18" s="63">
        <f t="shared" si="1"/>
        <v>0</v>
      </c>
      <c r="AI18" s="63"/>
    </row>
    <row r="19" spans="2:35" ht="15">
      <c r="B19" s="11"/>
      <c r="G19" s="13">
        <f t="shared" si="4"/>
        <v>0</v>
      </c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88"/>
      <c r="V19" s="89"/>
      <c r="W19" s="89"/>
      <c r="X19" s="89"/>
      <c r="Y19" s="89"/>
      <c r="Z19" s="89"/>
      <c r="AA19" s="89"/>
      <c r="AB19" s="89"/>
      <c r="AC19" s="89"/>
      <c r="AD19" s="89"/>
      <c r="AE19" s="89"/>
      <c r="AF19" s="90"/>
      <c r="AG19" s="69"/>
      <c r="AH19" s="63">
        <f t="shared" si="1"/>
        <v>0</v>
      </c>
      <c r="AI19" s="63"/>
    </row>
    <row r="20" spans="1:35" s="44" customFormat="1" ht="15">
      <c r="A20" s="8">
        <v>11</v>
      </c>
      <c r="B20" s="7" t="s">
        <v>10</v>
      </c>
      <c r="C20" s="7"/>
      <c r="D20" s="7"/>
      <c r="E20" s="7">
        <f>SUM(E21:E28)</f>
        <v>0.3</v>
      </c>
      <c r="F20" s="12"/>
      <c r="G20" s="12"/>
      <c r="I20" s="56">
        <f>SUM(I21:I28)</f>
        <v>0</v>
      </c>
      <c r="J20" s="56">
        <f aca="true" t="shared" si="5" ref="J20:AF20">SUM(J21:J28)</f>
        <v>0</v>
      </c>
      <c r="K20" s="56">
        <f t="shared" si="5"/>
        <v>0</v>
      </c>
      <c r="L20" s="56">
        <f t="shared" si="5"/>
        <v>0</v>
      </c>
      <c r="M20" s="56">
        <f t="shared" si="5"/>
        <v>0</v>
      </c>
      <c r="N20" s="56">
        <f t="shared" si="5"/>
        <v>0</v>
      </c>
      <c r="O20" s="56">
        <f t="shared" si="5"/>
        <v>0</v>
      </c>
      <c r="P20" s="56">
        <f t="shared" si="5"/>
        <v>0</v>
      </c>
      <c r="Q20" s="56">
        <f t="shared" si="5"/>
        <v>0</v>
      </c>
      <c r="R20" s="56">
        <f t="shared" si="5"/>
        <v>0</v>
      </c>
      <c r="S20" s="56">
        <f t="shared" si="5"/>
        <v>0</v>
      </c>
      <c r="T20" s="56">
        <f t="shared" si="5"/>
        <v>0</v>
      </c>
      <c r="U20" s="56">
        <f t="shared" si="5"/>
        <v>0</v>
      </c>
      <c r="V20" s="56">
        <f t="shared" si="5"/>
        <v>0</v>
      </c>
      <c r="W20" s="56">
        <f t="shared" si="5"/>
        <v>0</v>
      </c>
      <c r="X20" s="56">
        <f t="shared" si="5"/>
        <v>0</v>
      </c>
      <c r="Y20" s="56">
        <f t="shared" si="5"/>
        <v>0</v>
      </c>
      <c r="Z20" s="56">
        <f t="shared" si="5"/>
        <v>0</v>
      </c>
      <c r="AA20" s="56">
        <f t="shared" si="5"/>
        <v>0</v>
      </c>
      <c r="AB20" s="56">
        <f t="shared" si="5"/>
        <v>0</v>
      </c>
      <c r="AC20" s="56">
        <f t="shared" si="5"/>
        <v>0</v>
      </c>
      <c r="AD20" s="56">
        <f t="shared" si="5"/>
        <v>0</v>
      </c>
      <c r="AE20" s="56">
        <f t="shared" si="5"/>
        <v>0</v>
      </c>
      <c r="AF20" s="56">
        <f t="shared" si="5"/>
        <v>0</v>
      </c>
      <c r="AG20" s="68"/>
      <c r="AH20" s="63">
        <f t="shared" si="1"/>
        <v>0</v>
      </c>
      <c r="AI20" s="63">
        <f>G20-AH20</f>
        <v>0</v>
      </c>
    </row>
    <row r="21" spans="3:35" ht="15">
      <c r="C21" s="5" t="s">
        <v>18</v>
      </c>
      <c r="E21" s="5">
        <v>0.3</v>
      </c>
      <c r="F21" s="13">
        <v>0</v>
      </c>
      <c r="G21" s="13">
        <f>SUM(E21*F21)</f>
        <v>0</v>
      </c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69"/>
      <c r="AH21" s="63">
        <f t="shared" si="1"/>
        <v>0</v>
      </c>
      <c r="AI21" s="63"/>
    </row>
    <row r="22" spans="7:35" ht="15">
      <c r="G22" s="13">
        <f aca="true" t="shared" si="6" ref="G22:G26">SUM(E22*F22)</f>
        <v>0</v>
      </c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69"/>
      <c r="AH22" s="64">
        <f aca="true" t="shared" si="7" ref="AH22:AH70">SUM(I22:AF22)</f>
        <v>0</v>
      </c>
      <c r="AI22" s="63"/>
    </row>
    <row r="23" spans="7:35" ht="15">
      <c r="G23" s="13">
        <f t="shared" si="6"/>
        <v>0</v>
      </c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69"/>
      <c r="AH23" s="64">
        <f t="shared" si="7"/>
        <v>0</v>
      </c>
      <c r="AI23" s="63"/>
    </row>
    <row r="24" spans="7:35" ht="15">
      <c r="G24" s="13">
        <f t="shared" si="6"/>
        <v>0</v>
      </c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69"/>
      <c r="AH24" s="64">
        <f t="shared" si="7"/>
        <v>0</v>
      </c>
      <c r="AI24" s="63"/>
    </row>
    <row r="25" spans="7:35" ht="15">
      <c r="G25" s="13">
        <f t="shared" si="6"/>
        <v>0</v>
      </c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69"/>
      <c r="AH25" s="64">
        <f t="shared" si="7"/>
        <v>0</v>
      </c>
      <c r="AI25" s="63"/>
    </row>
    <row r="26" spans="7:35" ht="15">
      <c r="G26" s="13">
        <f t="shared" si="6"/>
        <v>0</v>
      </c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69"/>
      <c r="AH26" s="64">
        <f t="shared" si="7"/>
        <v>0</v>
      </c>
      <c r="AI26" s="63"/>
    </row>
    <row r="27" spans="7:35" ht="15">
      <c r="G27" s="13">
        <f aca="true" t="shared" si="8" ref="G27:G28">SUM(E27*F27)</f>
        <v>0</v>
      </c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69"/>
      <c r="AH27" s="64">
        <f t="shared" si="7"/>
        <v>0</v>
      </c>
      <c r="AI27" s="63"/>
    </row>
    <row r="28" spans="7:35" ht="15">
      <c r="G28" s="13">
        <f t="shared" si="8"/>
        <v>0</v>
      </c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69"/>
      <c r="AH28" s="64">
        <f t="shared" si="7"/>
        <v>0</v>
      </c>
      <c r="AI28" s="63"/>
    </row>
    <row r="29" spans="1:35" s="44" customFormat="1" ht="15">
      <c r="A29" s="8">
        <v>21</v>
      </c>
      <c r="B29" s="7" t="s">
        <v>11</v>
      </c>
      <c r="C29" s="7"/>
      <c r="D29" s="7"/>
      <c r="E29" s="7"/>
      <c r="F29" s="12"/>
      <c r="G29" s="12">
        <f>SUM(G30:G32)</f>
        <v>15000</v>
      </c>
      <c r="I29" s="56">
        <f>SUM(I30:I32)</f>
        <v>0</v>
      </c>
      <c r="J29" s="56">
        <f aca="true" t="shared" si="9" ref="J29:AF29">SUM(J30:J32)</f>
        <v>0</v>
      </c>
      <c r="K29" s="56">
        <f t="shared" si="9"/>
        <v>0</v>
      </c>
      <c r="L29" s="56">
        <f t="shared" si="9"/>
        <v>0</v>
      </c>
      <c r="M29" s="56">
        <f t="shared" si="9"/>
        <v>0</v>
      </c>
      <c r="N29" s="56">
        <f t="shared" si="9"/>
        <v>0</v>
      </c>
      <c r="O29" s="56">
        <f t="shared" si="9"/>
        <v>15000</v>
      </c>
      <c r="P29" s="56">
        <f t="shared" si="9"/>
        <v>0</v>
      </c>
      <c r="Q29" s="56">
        <f t="shared" si="9"/>
        <v>0</v>
      </c>
      <c r="R29" s="56">
        <f t="shared" si="9"/>
        <v>0</v>
      </c>
      <c r="S29" s="56">
        <f t="shared" si="9"/>
        <v>0</v>
      </c>
      <c r="T29" s="56">
        <f t="shared" si="9"/>
        <v>0</v>
      </c>
      <c r="U29" s="56">
        <f t="shared" si="9"/>
        <v>0</v>
      </c>
      <c r="V29" s="56">
        <f t="shared" si="9"/>
        <v>0</v>
      </c>
      <c r="W29" s="56">
        <f t="shared" si="9"/>
        <v>0</v>
      </c>
      <c r="X29" s="56">
        <f t="shared" si="9"/>
        <v>0</v>
      </c>
      <c r="Y29" s="56">
        <f t="shared" si="9"/>
        <v>0</v>
      </c>
      <c r="Z29" s="56">
        <f t="shared" si="9"/>
        <v>0</v>
      </c>
      <c r="AA29" s="56">
        <f t="shared" si="9"/>
        <v>0</v>
      </c>
      <c r="AB29" s="56">
        <f t="shared" si="9"/>
        <v>0</v>
      </c>
      <c r="AC29" s="56">
        <f t="shared" si="9"/>
        <v>0</v>
      </c>
      <c r="AD29" s="56">
        <f t="shared" si="9"/>
        <v>0</v>
      </c>
      <c r="AE29" s="56">
        <f t="shared" si="9"/>
        <v>0</v>
      </c>
      <c r="AF29" s="56">
        <f t="shared" si="9"/>
        <v>0</v>
      </c>
      <c r="AG29" s="68"/>
      <c r="AH29" s="64">
        <f t="shared" si="7"/>
        <v>15000</v>
      </c>
      <c r="AI29" s="63">
        <f>G29-AH29</f>
        <v>0</v>
      </c>
    </row>
    <row r="30" spans="3:35" ht="15">
      <c r="C30" s="5" t="s">
        <v>26</v>
      </c>
      <c r="D30" s="5" t="s">
        <v>2</v>
      </c>
      <c r="E30" s="5">
        <v>3</v>
      </c>
      <c r="F30" s="13">
        <v>3000</v>
      </c>
      <c r="G30" s="13">
        <f>SUM(E30*F30)</f>
        <v>9000</v>
      </c>
      <c r="I30" s="55"/>
      <c r="J30" s="55"/>
      <c r="K30" s="55"/>
      <c r="L30" s="55"/>
      <c r="M30" s="55"/>
      <c r="N30" s="55"/>
      <c r="O30" s="55">
        <v>9000</v>
      </c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69"/>
      <c r="AH30" s="64">
        <f t="shared" si="7"/>
        <v>9000</v>
      </c>
      <c r="AI30" s="63"/>
    </row>
    <row r="31" spans="3:35" ht="15">
      <c r="C31" s="5" t="s">
        <v>27</v>
      </c>
      <c r="D31" s="5" t="s">
        <v>28</v>
      </c>
      <c r="E31" s="5">
        <v>2</v>
      </c>
      <c r="F31" s="13">
        <v>3000</v>
      </c>
      <c r="G31" s="13">
        <f>SUM(E31*F31)</f>
        <v>6000</v>
      </c>
      <c r="I31" s="55"/>
      <c r="J31" s="55"/>
      <c r="K31" s="55"/>
      <c r="L31" s="55"/>
      <c r="M31" s="55"/>
      <c r="N31" s="55"/>
      <c r="O31" s="55">
        <v>6000</v>
      </c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69"/>
      <c r="AH31" s="64">
        <f t="shared" si="7"/>
        <v>6000</v>
      </c>
      <c r="AI31" s="63"/>
    </row>
    <row r="32" spans="7:35" ht="15">
      <c r="G32" s="13">
        <f>SUM(E32*F32)</f>
        <v>0</v>
      </c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69"/>
      <c r="AH32" s="64">
        <f t="shared" si="7"/>
        <v>0</v>
      </c>
      <c r="AI32" s="63"/>
    </row>
    <row r="33" spans="1:35" s="44" customFormat="1" ht="15">
      <c r="A33" s="8">
        <v>22</v>
      </c>
      <c r="B33" s="7" t="s">
        <v>34</v>
      </c>
      <c r="C33" s="7"/>
      <c r="D33" s="7"/>
      <c r="E33" s="7"/>
      <c r="F33" s="12"/>
      <c r="G33" s="12">
        <f>SUM(G34:G35)</f>
        <v>2500</v>
      </c>
      <c r="I33" s="56">
        <f>SUM(I34:I35)</f>
        <v>0</v>
      </c>
      <c r="J33" s="56">
        <f aca="true" t="shared" si="10" ref="J33:AF33">SUM(J34:J35)</f>
        <v>0</v>
      </c>
      <c r="K33" s="56">
        <f t="shared" si="10"/>
        <v>0</v>
      </c>
      <c r="L33" s="56">
        <f t="shared" si="10"/>
        <v>0</v>
      </c>
      <c r="M33" s="56">
        <f t="shared" si="10"/>
        <v>0</v>
      </c>
      <c r="N33" s="56">
        <f t="shared" si="10"/>
        <v>0</v>
      </c>
      <c r="O33" s="56">
        <f t="shared" si="10"/>
        <v>0</v>
      </c>
      <c r="P33" s="56">
        <f t="shared" si="10"/>
        <v>0</v>
      </c>
      <c r="Q33" s="56">
        <f t="shared" si="10"/>
        <v>0</v>
      </c>
      <c r="R33" s="56">
        <f t="shared" si="10"/>
        <v>0</v>
      </c>
      <c r="S33" s="56">
        <f t="shared" si="10"/>
        <v>0</v>
      </c>
      <c r="T33" s="56">
        <f t="shared" si="10"/>
        <v>2500</v>
      </c>
      <c r="U33" s="56">
        <f t="shared" si="10"/>
        <v>0</v>
      </c>
      <c r="V33" s="56">
        <f t="shared" si="10"/>
        <v>0</v>
      </c>
      <c r="W33" s="56">
        <f t="shared" si="10"/>
        <v>0</v>
      </c>
      <c r="X33" s="56">
        <f t="shared" si="10"/>
        <v>0</v>
      </c>
      <c r="Y33" s="56">
        <f t="shared" si="10"/>
        <v>0</v>
      </c>
      <c r="Z33" s="56">
        <f t="shared" si="10"/>
        <v>0</v>
      </c>
      <c r="AA33" s="56">
        <f t="shared" si="10"/>
        <v>0</v>
      </c>
      <c r="AB33" s="56">
        <f t="shared" si="10"/>
        <v>0</v>
      </c>
      <c r="AC33" s="56">
        <f t="shared" si="10"/>
        <v>0</v>
      </c>
      <c r="AD33" s="56">
        <f t="shared" si="10"/>
        <v>0</v>
      </c>
      <c r="AE33" s="56">
        <f t="shared" si="10"/>
        <v>0</v>
      </c>
      <c r="AF33" s="56">
        <f t="shared" si="10"/>
        <v>0</v>
      </c>
      <c r="AG33" s="68"/>
      <c r="AH33" s="64">
        <f t="shared" si="7"/>
        <v>2500</v>
      </c>
      <c r="AI33" s="63">
        <f>G33-AH33</f>
        <v>0</v>
      </c>
    </row>
    <row r="34" spans="1:35" ht="15">
      <c r="A34" s="10"/>
      <c r="B34" s="9"/>
      <c r="C34" s="9" t="s">
        <v>4</v>
      </c>
      <c r="D34" s="9" t="s">
        <v>19</v>
      </c>
      <c r="E34" s="9">
        <v>10</v>
      </c>
      <c r="F34" s="14">
        <v>250</v>
      </c>
      <c r="G34" s="14">
        <f>SUM(E34*F34)</f>
        <v>2500</v>
      </c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>
        <v>2500</v>
      </c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69"/>
      <c r="AH34" s="64">
        <f t="shared" si="7"/>
        <v>2500</v>
      </c>
      <c r="AI34" s="63"/>
    </row>
    <row r="35" spans="7:35" ht="15">
      <c r="G35" s="14">
        <f>SUM(E35*F35)</f>
        <v>0</v>
      </c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69"/>
      <c r="AH35" s="64">
        <f t="shared" si="7"/>
        <v>0</v>
      </c>
      <c r="AI35" s="63"/>
    </row>
    <row r="36" spans="1:35" s="44" customFormat="1" ht="15">
      <c r="A36" s="8">
        <v>23</v>
      </c>
      <c r="B36" s="7" t="s">
        <v>33</v>
      </c>
      <c r="C36" s="7"/>
      <c r="D36" s="7"/>
      <c r="E36" s="7"/>
      <c r="F36" s="12"/>
      <c r="G36" s="12">
        <f>SUM(G37:G38)</f>
        <v>8000</v>
      </c>
      <c r="I36" s="56">
        <f>SUM(I37:I38)</f>
        <v>0</v>
      </c>
      <c r="J36" s="56">
        <f aca="true" t="shared" si="11" ref="J36:AF36">SUM(J37:J38)</f>
        <v>0</v>
      </c>
      <c r="K36" s="56">
        <f t="shared" si="11"/>
        <v>0</v>
      </c>
      <c r="L36" s="56">
        <f t="shared" si="11"/>
        <v>0</v>
      </c>
      <c r="M36" s="56">
        <f t="shared" si="11"/>
        <v>0</v>
      </c>
      <c r="N36" s="56">
        <f t="shared" si="11"/>
        <v>8000</v>
      </c>
      <c r="O36" s="56">
        <f t="shared" si="11"/>
        <v>0</v>
      </c>
      <c r="P36" s="56">
        <f t="shared" si="11"/>
        <v>0</v>
      </c>
      <c r="Q36" s="56">
        <f t="shared" si="11"/>
        <v>0</v>
      </c>
      <c r="R36" s="56">
        <f t="shared" si="11"/>
        <v>0</v>
      </c>
      <c r="S36" s="56">
        <f t="shared" si="11"/>
        <v>0</v>
      </c>
      <c r="T36" s="56">
        <f t="shared" si="11"/>
        <v>0</v>
      </c>
      <c r="U36" s="56">
        <f t="shared" si="11"/>
        <v>0</v>
      </c>
      <c r="V36" s="56">
        <f t="shared" si="11"/>
        <v>0</v>
      </c>
      <c r="W36" s="56">
        <f t="shared" si="11"/>
        <v>0</v>
      </c>
      <c r="X36" s="56">
        <f t="shared" si="11"/>
        <v>0</v>
      </c>
      <c r="Y36" s="56">
        <f t="shared" si="11"/>
        <v>0</v>
      </c>
      <c r="Z36" s="56">
        <f t="shared" si="11"/>
        <v>0</v>
      </c>
      <c r="AA36" s="56">
        <f t="shared" si="11"/>
        <v>0</v>
      </c>
      <c r="AB36" s="56">
        <f t="shared" si="11"/>
        <v>0</v>
      </c>
      <c r="AC36" s="56">
        <f t="shared" si="11"/>
        <v>0</v>
      </c>
      <c r="AD36" s="56">
        <f t="shared" si="11"/>
        <v>0</v>
      </c>
      <c r="AE36" s="56">
        <f t="shared" si="11"/>
        <v>0</v>
      </c>
      <c r="AF36" s="56">
        <f t="shared" si="11"/>
        <v>0</v>
      </c>
      <c r="AG36" s="68"/>
      <c r="AH36" s="64">
        <f t="shared" si="7"/>
        <v>8000</v>
      </c>
      <c r="AI36" s="63">
        <f>G36-AH36</f>
        <v>0</v>
      </c>
    </row>
    <row r="37" spans="3:35" ht="15">
      <c r="C37" s="5" t="s">
        <v>20</v>
      </c>
      <c r="D37" s="5" t="s">
        <v>21</v>
      </c>
      <c r="E37" s="5">
        <v>1</v>
      </c>
      <c r="F37" s="13">
        <v>8000</v>
      </c>
      <c r="G37" s="13">
        <f>SUM(E37*F37)</f>
        <v>8000</v>
      </c>
      <c r="I37" s="55"/>
      <c r="J37" s="55"/>
      <c r="K37" s="55"/>
      <c r="L37" s="55"/>
      <c r="M37" s="55"/>
      <c r="N37" s="55">
        <v>8000</v>
      </c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69"/>
      <c r="AH37" s="64">
        <f t="shared" si="7"/>
        <v>8000</v>
      </c>
      <c r="AI37" s="63"/>
    </row>
    <row r="38" spans="7:35" ht="15">
      <c r="G38" s="13">
        <f>SUM(E38*F38)</f>
        <v>0</v>
      </c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69"/>
      <c r="AH38" s="64">
        <f t="shared" si="7"/>
        <v>0</v>
      </c>
      <c r="AI38" s="63"/>
    </row>
    <row r="39" spans="1:35" s="44" customFormat="1" ht="15">
      <c r="A39" s="8">
        <v>24</v>
      </c>
      <c r="B39" s="7" t="s">
        <v>12</v>
      </c>
      <c r="C39" s="7"/>
      <c r="D39" s="7"/>
      <c r="E39" s="7"/>
      <c r="F39" s="12"/>
      <c r="G39" s="12">
        <f>SUM(G40:G41)</f>
        <v>5000</v>
      </c>
      <c r="I39" s="56">
        <f>SUM(I40:I41)</f>
        <v>0</v>
      </c>
      <c r="J39" s="56">
        <f aca="true" t="shared" si="12" ref="J39:AF39">SUM(J40:J41)</f>
        <v>0</v>
      </c>
      <c r="K39" s="56">
        <f t="shared" si="12"/>
        <v>2500</v>
      </c>
      <c r="L39" s="56">
        <f t="shared" si="12"/>
        <v>0</v>
      </c>
      <c r="M39" s="56">
        <f t="shared" si="12"/>
        <v>0</v>
      </c>
      <c r="N39" s="56">
        <f t="shared" si="12"/>
        <v>0</v>
      </c>
      <c r="O39" s="56">
        <f t="shared" si="12"/>
        <v>0</v>
      </c>
      <c r="P39" s="56">
        <f t="shared" si="12"/>
        <v>0</v>
      </c>
      <c r="Q39" s="56">
        <f t="shared" si="12"/>
        <v>2500</v>
      </c>
      <c r="R39" s="56">
        <f t="shared" si="12"/>
        <v>0</v>
      </c>
      <c r="S39" s="56">
        <f t="shared" si="12"/>
        <v>0</v>
      </c>
      <c r="T39" s="56">
        <f t="shared" si="12"/>
        <v>0</v>
      </c>
      <c r="U39" s="56">
        <f t="shared" si="12"/>
        <v>0</v>
      </c>
      <c r="V39" s="56">
        <f t="shared" si="12"/>
        <v>0</v>
      </c>
      <c r="W39" s="56">
        <f t="shared" si="12"/>
        <v>0</v>
      </c>
      <c r="X39" s="56">
        <f t="shared" si="12"/>
        <v>0</v>
      </c>
      <c r="Y39" s="56">
        <f t="shared" si="12"/>
        <v>0</v>
      </c>
      <c r="Z39" s="56">
        <f t="shared" si="12"/>
        <v>0</v>
      </c>
      <c r="AA39" s="56">
        <f t="shared" si="12"/>
        <v>0</v>
      </c>
      <c r="AB39" s="56">
        <f t="shared" si="12"/>
        <v>0</v>
      </c>
      <c r="AC39" s="56">
        <f t="shared" si="12"/>
        <v>0</v>
      </c>
      <c r="AD39" s="56">
        <f t="shared" si="12"/>
        <v>0</v>
      </c>
      <c r="AE39" s="56">
        <f t="shared" si="12"/>
        <v>0</v>
      </c>
      <c r="AF39" s="56">
        <f t="shared" si="12"/>
        <v>0</v>
      </c>
      <c r="AG39" s="68"/>
      <c r="AH39" s="64">
        <f t="shared" si="7"/>
        <v>5000</v>
      </c>
      <c r="AI39" s="63">
        <f>G39-AH39</f>
        <v>0</v>
      </c>
    </row>
    <row r="40" spans="3:35" ht="15">
      <c r="C40" s="5" t="s">
        <v>22</v>
      </c>
      <c r="D40" s="5" t="s">
        <v>23</v>
      </c>
      <c r="E40" s="5">
        <v>2</v>
      </c>
      <c r="F40" s="13">
        <v>2500</v>
      </c>
      <c r="G40" s="13">
        <f>SUM(E40*F40)</f>
        <v>5000</v>
      </c>
      <c r="I40" s="55"/>
      <c r="J40" s="55"/>
      <c r="K40" s="55">
        <v>2500</v>
      </c>
      <c r="L40" s="55"/>
      <c r="M40" s="55"/>
      <c r="N40" s="55"/>
      <c r="O40" s="55"/>
      <c r="P40" s="55"/>
      <c r="Q40" s="55">
        <v>2500</v>
      </c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5"/>
      <c r="AF40" s="55"/>
      <c r="AG40" s="69"/>
      <c r="AH40" s="64">
        <f t="shared" si="7"/>
        <v>5000</v>
      </c>
      <c r="AI40" s="63"/>
    </row>
    <row r="41" spans="7:35" ht="15">
      <c r="G41" s="13">
        <f>SUM(E41*F41)</f>
        <v>0</v>
      </c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69"/>
      <c r="AH41" s="64">
        <f t="shared" si="7"/>
        <v>0</v>
      </c>
      <c r="AI41" s="63"/>
    </row>
    <row r="42" spans="1:35" s="44" customFormat="1" ht="15">
      <c r="A42" s="8">
        <v>25</v>
      </c>
      <c r="B42" s="7" t="s">
        <v>35</v>
      </c>
      <c r="C42" s="7"/>
      <c r="D42" s="7"/>
      <c r="E42" s="7"/>
      <c r="F42" s="12"/>
      <c r="G42" s="12">
        <f>SUM(G43,G47)</f>
        <v>165000</v>
      </c>
      <c r="I42" s="56">
        <f>SUM(I43,I47)</f>
        <v>0</v>
      </c>
      <c r="J42" s="56">
        <f aca="true" t="shared" si="13" ref="J42:AF42">SUM(J43,J47)</f>
        <v>35000</v>
      </c>
      <c r="K42" s="56">
        <f t="shared" si="13"/>
        <v>59000</v>
      </c>
      <c r="L42" s="56">
        <f t="shared" si="13"/>
        <v>0</v>
      </c>
      <c r="M42" s="56">
        <f t="shared" si="13"/>
        <v>70000</v>
      </c>
      <c r="N42" s="56">
        <f t="shared" si="13"/>
        <v>0</v>
      </c>
      <c r="O42" s="56">
        <f t="shared" si="13"/>
        <v>0</v>
      </c>
      <c r="P42" s="56">
        <f t="shared" si="13"/>
        <v>0</v>
      </c>
      <c r="Q42" s="56">
        <f t="shared" si="13"/>
        <v>0</v>
      </c>
      <c r="R42" s="56">
        <f t="shared" si="13"/>
        <v>0</v>
      </c>
      <c r="S42" s="56">
        <f t="shared" si="13"/>
        <v>0</v>
      </c>
      <c r="T42" s="56">
        <f t="shared" si="13"/>
        <v>0</v>
      </c>
      <c r="U42" s="56">
        <f t="shared" si="13"/>
        <v>0</v>
      </c>
      <c r="V42" s="56">
        <f t="shared" si="13"/>
        <v>0</v>
      </c>
      <c r="W42" s="56">
        <f t="shared" si="13"/>
        <v>0</v>
      </c>
      <c r="X42" s="56">
        <f t="shared" si="13"/>
        <v>0</v>
      </c>
      <c r="Y42" s="56">
        <f t="shared" si="13"/>
        <v>0</v>
      </c>
      <c r="Z42" s="56">
        <f t="shared" si="13"/>
        <v>0</v>
      </c>
      <c r="AA42" s="56">
        <f t="shared" si="13"/>
        <v>0</v>
      </c>
      <c r="AB42" s="56">
        <f t="shared" si="13"/>
        <v>0</v>
      </c>
      <c r="AC42" s="56">
        <f t="shared" si="13"/>
        <v>0</v>
      </c>
      <c r="AD42" s="56">
        <f t="shared" si="13"/>
        <v>0</v>
      </c>
      <c r="AE42" s="56">
        <f t="shared" si="13"/>
        <v>0</v>
      </c>
      <c r="AF42" s="56">
        <f t="shared" si="13"/>
        <v>0</v>
      </c>
      <c r="AG42" s="68"/>
      <c r="AH42" s="64">
        <f t="shared" si="7"/>
        <v>164000</v>
      </c>
      <c r="AI42" s="63">
        <f>G42-AH42</f>
        <v>1000</v>
      </c>
    </row>
    <row r="43" spans="1:35" s="44" customFormat="1" ht="15">
      <c r="A43" s="8">
        <v>25</v>
      </c>
      <c r="B43" s="15" t="s">
        <v>36</v>
      </c>
      <c r="C43" s="7"/>
      <c r="D43" s="7"/>
      <c r="E43" s="7">
        <f>SUM(E44:E46)</f>
        <v>2</v>
      </c>
      <c r="F43" s="12"/>
      <c r="G43" s="12">
        <f>SUM(G44:G46)</f>
        <v>130000</v>
      </c>
      <c r="I43" s="62">
        <f>SUM(I44:I46)</f>
        <v>0</v>
      </c>
      <c r="J43" s="62">
        <f aca="true" t="shared" si="14" ref="J43:AF43">SUM(J44:J46)</f>
        <v>0</v>
      </c>
      <c r="K43" s="62">
        <f t="shared" si="14"/>
        <v>59000</v>
      </c>
      <c r="L43" s="62">
        <f t="shared" si="14"/>
        <v>0</v>
      </c>
      <c r="M43" s="62">
        <f t="shared" si="14"/>
        <v>70000</v>
      </c>
      <c r="N43" s="62">
        <f t="shared" si="14"/>
        <v>0</v>
      </c>
      <c r="O43" s="62">
        <f t="shared" si="14"/>
        <v>0</v>
      </c>
      <c r="P43" s="62">
        <f t="shared" si="14"/>
        <v>0</v>
      </c>
      <c r="Q43" s="62">
        <f t="shared" si="14"/>
        <v>0</v>
      </c>
      <c r="R43" s="62">
        <f t="shared" si="14"/>
        <v>0</v>
      </c>
      <c r="S43" s="62">
        <f t="shared" si="14"/>
        <v>0</v>
      </c>
      <c r="T43" s="62">
        <f t="shared" si="14"/>
        <v>0</v>
      </c>
      <c r="U43" s="62">
        <f t="shared" si="14"/>
        <v>0</v>
      </c>
      <c r="V43" s="62">
        <f t="shared" si="14"/>
        <v>0</v>
      </c>
      <c r="W43" s="62">
        <f t="shared" si="14"/>
        <v>0</v>
      </c>
      <c r="X43" s="62">
        <f t="shared" si="14"/>
        <v>0</v>
      </c>
      <c r="Y43" s="62">
        <f t="shared" si="14"/>
        <v>0</v>
      </c>
      <c r="Z43" s="62">
        <f t="shared" si="14"/>
        <v>0</v>
      </c>
      <c r="AA43" s="62">
        <f t="shared" si="14"/>
        <v>0</v>
      </c>
      <c r="AB43" s="62">
        <f t="shared" si="14"/>
        <v>0</v>
      </c>
      <c r="AC43" s="62">
        <f t="shared" si="14"/>
        <v>0</v>
      </c>
      <c r="AD43" s="62">
        <f t="shared" si="14"/>
        <v>0</v>
      </c>
      <c r="AE43" s="62">
        <f t="shared" si="14"/>
        <v>0</v>
      </c>
      <c r="AF43" s="62">
        <f t="shared" si="14"/>
        <v>0</v>
      </c>
      <c r="AG43" s="68"/>
      <c r="AH43" s="64">
        <f t="shared" si="7"/>
        <v>129000</v>
      </c>
      <c r="AI43" s="63">
        <f>G43-AH43</f>
        <v>1000</v>
      </c>
    </row>
    <row r="44" spans="3:35" ht="15">
      <c r="C44" s="45" t="s">
        <v>69</v>
      </c>
      <c r="D44" s="5" t="s">
        <v>24</v>
      </c>
      <c r="E44" s="5">
        <v>1</v>
      </c>
      <c r="F44" s="13">
        <v>60000</v>
      </c>
      <c r="G44" s="13">
        <f>SUM(E44*F44)</f>
        <v>60000</v>
      </c>
      <c r="I44" s="55"/>
      <c r="J44" s="55"/>
      <c r="K44" s="55">
        <v>59000</v>
      </c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69"/>
      <c r="AH44" s="64">
        <f t="shared" si="7"/>
        <v>59000</v>
      </c>
      <c r="AI44" s="63"/>
    </row>
    <row r="45" spans="3:35" ht="15">
      <c r="C45" s="45" t="s">
        <v>69</v>
      </c>
      <c r="D45" s="5" t="s">
        <v>25</v>
      </c>
      <c r="E45" s="5">
        <v>1</v>
      </c>
      <c r="F45" s="13">
        <v>70000</v>
      </c>
      <c r="G45" s="13">
        <f>SUM(E45*F45)</f>
        <v>70000</v>
      </c>
      <c r="I45" s="55"/>
      <c r="J45" s="55"/>
      <c r="K45" s="55"/>
      <c r="L45" s="55"/>
      <c r="M45" s="55">
        <v>70000</v>
      </c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5"/>
      <c r="AC45" s="55"/>
      <c r="AD45" s="55"/>
      <c r="AE45" s="55"/>
      <c r="AF45" s="55"/>
      <c r="AG45" s="69"/>
      <c r="AH45" s="64">
        <f t="shared" si="7"/>
        <v>70000</v>
      </c>
      <c r="AI45" s="63"/>
    </row>
    <row r="46" spans="7:35" ht="15">
      <c r="G46" s="13">
        <f>SUM(E46*F46)</f>
        <v>0</v>
      </c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55"/>
      <c r="AD46" s="55"/>
      <c r="AE46" s="55"/>
      <c r="AF46" s="55"/>
      <c r="AG46" s="69"/>
      <c r="AH46" s="64">
        <f t="shared" si="7"/>
        <v>0</v>
      </c>
      <c r="AI46" s="63"/>
    </row>
    <row r="47" spans="1:35" s="44" customFormat="1" ht="15">
      <c r="A47" s="8">
        <v>25</v>
      </c>
      <c r="B47" s="15" t="s">
        <v>37</v>
      </c>
      <c r="C47" s="7"/>
      <c r="D47" s="7"/>
      <c r="E47" s="7"/>
      <c r="F47" s="12"/>
      <c r="G47" s="12">
        <f>SUM(G48:G50)</f>
        <v>35000</v>
      </c>
      <c r="I47" s="62">
        <f>SUM(I48:I50)</f>
        <v>0</v>
      </c>
      <c r="J47" s="62">
        <f aca="true" t="shared" si="15" ref="J47:AF47">SUM(J48:J50)</f>
        <v>35000</v>
      </c>
      <c r="K47" s="62">
        <f t="shared" si="15"/>
        <v>0</v>
      </c>
      <c r="L47" s="62">
        <f t="shared" si="15"/>
        <v>0</v>
      </c>
      <c r="M47" s="62">
        <f t="shared" si="15"/>
        <v>0</v>
      </c>
      <c r="N47" s="62">
        <f t="shared" si="15"/>
        <v>0</v>
      </c>
      <c r="O47" s="62">
        <f t="shared" si="15"/>
        <v>0</v>
      </c>
      <c r="P47" s="62">
        <f t="shared" si="15"/>
        <v>0</v>
      </c>
      <c r="Q47" s="62">
        <f t="shared" si="15"/>
        <v>0</v>
      </c>
      <c r="R47" s="62">
        <f t="shared" si="15"/>
        <v>0</v>
      </c>
      <c r="S47" s="62">
        <f t="shared" si="15"/>
        <v>0</v>
      </c>
      <c r="T47" s="62">
        <f t="shared" si="15"/>
        <v>0</v>
      </c>
      <c r="U47" s="62">
        <f t="shared" si="15"/>
        <v>0</v>
      </c>
      <c r="V47" s="62">
        <f t="shared" si="15"/>
        <v>0</v>
      </c>
      <c r="W47" s="62">
        <f t="shared" si="15"/>
        <v>0</v>
      </c>
      <c r="X47" s="62">
        <f t="shared" si="15"/>
        <v>0</v>
      </c>
      <c r="Y47" s="62">
        <f t="shared" si="15"/>
        <v>0</v>
      </c>
      <c r="Z47" s="62">
        <f t="shared" si="15"/>
        <v>0</v>
      </c>
      <c r="AA47" s="62">
        <f t="shared" si="15"/>
        <v>0</v>
      </c>
      <c r="AB47" s="62">
        <f t="shared" si="15"/>
        <v>0</v>
      </c>
      <c r="AC47" s="62">
        <f t="shared" si="15"/>
        <v>0</v>
      </c>
      <c r="AD47" s="62">
        <f t="shared" si="15"/>
        <v>0</v>
      </c>
      <c r="AE47" s="62">
        <f t="shared" si="15"/>
        <v>0</v>
      </c>
      <c r="AF47" s="62">
        <f t="shared" si="15"/>
        <v>0</v>
      </c>
      <c r="AG47" s="68"/>
      <c r="AH47" s="64">
        <f t="shared" si="7"/>
        <v>35000</v>
      </c>
      <c r="AI47" s="63">
        <f>G47-AH47</f>
        <v>0</v>
      </c>
    </row>
    <row r="48" spans="3:35" ht="15">
      <c r="C48" s="5" t="s">
        <v>29</v>
      </c>
      <c r="E48" s="5">
        <v>1</v>
      </c>
      <c r="F48" s="13">
        <v>35000</v>
      </c>
      <c r="G48" s="13">
        <f>SUM(E48*F48)</f>
        <v>35000</v>
      </c>
      <c r="I48" s="55"/>
      <c r="J48" s="55">
        <v>35000</v>
      </c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55"/>
      <c r="AD48" s="55"/>
      <c r="AE48" s="55"/>
      <c r="AF48" s="55"/>
      <c r="AG48" s="69"/>
      <c r="AH48" s="64">
        <f t="shared" si="7"/>
        <v>35000</v>
      </c>
      <c r="AI48" s="63"/>
    </row>
    <row r="49" spans="7:35" ht="15">
      <c r="G49" s="13">
        <f aca="true" t="shared" si="16" ref="G49:G50">SUM(E49*F49)</f>
        <v>0</v>
      </c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5"/>
      <c r="AE49" s="55"/>
      <c r="AF49" s="55"/>
      <c r="AG49" s="69"/>
      <c r="AH49" s="64">
        <f t="shared" si="7"/>
        <v>0</v>
      </c>
      <c r="AI49" s="63"/>
    </row>
    <row r="50" spans="7:35" ht="15">
      <c r="G50" s="13">
        <f t="shared" si="16"/>
        <v>0</v>
      </c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5"/>
      <c r="AC50" s="55"/>
      <c r="AD50" s="55"/>
      <c r="AE50" s="55"/>
      <c r="AF50" s="55"/>
      <c r="AG50" s="69"/>
      <c r="AH50" s="64">
        <f t="shared" si="7"/>
        <v>0</v>
      </c>
      <c r="AI50" s="63"/>
    </row>
    <row r="51" spans="1:35" s="44" customFormat="1" ht="15">
      <c r="A51" s="8">
        <v>26</v>
      </c>
      <c r="B51" s="7" t="s">
        <v>13</v>
      </c>
      <c r="C51" s="7"/>
      <c r="D51" s="7"/>
      <c r="E51" s="7"/>
      <c r="F51" s="12"/>
      <c r="G51" s="12">
        <f>SUM(G52:G55)</f>
        <v>60600</v>
      </c>
      <c r="I51" s="56">
        <f>SUM(I52:I55)</f>
        <v>0</v>
      </c>
      <c r="J51" s="56">
        <f aca="true" t="shared" si="17" ref="J51:AF51">SUM(J52:J55)</f>
        <v>0</v>
      </c>
      <c r="K51" s="56">
        <f t="shared" si="17"/>
        <v>0</v>
      </c>
      <c r="L51" s="56">
        <f t="shared" si="17"/>
        <v>30000</v>
      </c>
      <c r="M51" s="56">
        <f t="shared" si="17"/>
        <v>0</v>
      </c>
      <c r="N51" s="56">
        <f t="shared" si="17"/>
        <v>0</v>
      </c>
      <c r="O51" s="56">
        <f t="shared" si="17"/>
        <v>30001</v>
      </c>
      <c r="P51" s="56">
        <f t="shared" si="17"/>
        <v>0</v>
      </c>
      <c r="Q51" s="56">
        <f t="shared" si="17"/>
        <v>0</v>
      </c>
      <c r="R51" s="56">
        <f t="shared" si="17"/>
        <v>0</v>
      </c>
      <c r="S51" s="56">
        <f t="shared" si="17"/>
        <v>0</v>
      </c>
      <c r="T51" s="56">
        <f t="shared" si="17"/>
        <v>0</v>
      </c>
      <c r="U51" s="56">
        <f t="shared" si="17"/>
        <v>0</v>
      </c>
      <c r="V51" s="56">
        <f t="shared" si="17"/>
        <v>0</v>
      </c>
      <c r="W51" s="56">
        <f t="shared" si="17"/>
        <v>0</v>
      </c>
      <c r="X51" s="56">
        <f t="shared" si="17"/>
        <v>0</v>
      </c>
      <c r="Y51" s="56">
        <f t="shared" si="17"/>
        <v>0</v>
      </c>
      <c r="Z51" s="56">
        <f t="shared" si="17"/>
        <v>0</v>
      </c>
      <c r="AA51" s="56">
        <f t="shared" si="17"/>
        <v>0</v>
      </c>
      <c r="AB51" s="56">
        <f t="shared" si="17"/>
        <v>0</v>
      </c>
      <c r="AC51" s="56">
        <f t="shared" si="17"/>
        <v>0</v>
      </c>
      <c r="AD51" s="56">
        <f t="shared" si="17"/>
        <v>0</v>
      </c>
      <c r="AE51" s="56">
        <f t="shared" si="17"/>
        <v>0</v>
      </c>
      <c r="AF51" s="56">
        <f t="shared" si="17"/>
        <v>0</v>
      </c>
      <c r="AG51" s="68"/>
      <c r="AH51" s="64">
        <f t="shared" si="7"/>
        <v>60001</v>
      </c>
      <c r="AI51" s="63">
        <f>G51-AH51</f>
        <v>599</v>
      </c>
    </row>
    <row r="52" spans="3:35" ht="15">
      <c r="C52" s="5" t="s">
        <v>30</v>
      </c>
      <c r="E52" s="5">
        <v>1</v>
      </c>
      <c r="F52" s="13">
        <v>40000</v>
      </c>
      <c r="G52" s="13">
        <f>SUM(E52*F52)</f>
        <v>40000</v>
      </c>
      <c r="I52" s="55"/>
      <c r="J52" s="55"/>
      <c r="K52" s="55"/>
      <c r="L52" s="55">
        <v>20000</v>
      </c>
      <c r="M52" s="55"/>
      <c r="N52" s="55"/>
      <c r="O52" s="55">
        <v>20001</v>
      </c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5"/>
      <c r="AC52" s="55"/>
      <c r="AD52" s="55"/>
      <c r="AE52" s="55"/>
      <c r="AF52" s="55"/>
      <c r="AG52" s="69"/>
      <c r="AH52" s="64">
        <f t="shared" si="7"/>
        <v>40001</v>
      </c>
      <c r="AI52" s="63"/>
    </row>
    <row r="53" spans="3:35" ht="15">
      <c r="C53" s="5" t="s">
        <v>31</v>
      </c>
      <c r="E53" s="5">
        <v>1</v>
      </c>
      <c r="F53" s="13">
        <v>20000</v>
      </c>
      <c r="G53" s="13">
        <f>SUM(E53*F53)</f>
        <v>20000</v>
      </c>
      <c r="I53" s="55"/>
      <c r="J53" s="55"/>
      <c r="K53" s="55"/>
      <c r="L53" s="55">
        <v>10000</v>
      </c>
      <c r="M53" s="55"/>
      <c r="N53" s="55"/>
      <c r="O53" s="55">
        <v>10000</v>
      </c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5"/>
      <c r="AB53" s="55"/>
      <c r="AC53" s="55"/>
      <c r="AD53" s="55"/>
      <c r="AE53" s="55"/>
      <c r="AF53" s="55"/>
      <c r="AG53" s="69"/>
      <c r="AH53" s="64">
        <f t="shared" si="7"/>
        <v>20000</v>
      </c>
      <c r="AI53" s="63"/>
    </row>
    <row r="54" spans="3:35" ht="15">
      <c r="C54" s="5" t="s">
        <v>40</v>
      </c>
      <c r="E54" s="5">
        <v>40</v>
      </c>
      <c r="F54" s="13">
        <v>15</v>
      </c>
      <c r="G54" s="13">
        <f>SUM(E54*F54)</f>
        <v>600</v>
      </c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69"/>
      <c r="AH54" s="64">
        <f t="shared" si="7"/>
        <v>0</v>
      </c>
      <c r="AI54" s="63"/>
    </row>
    <row r="55" spans="7:35" ht="15">
      <c r="G55" s="13">
        <f>SUM(E55*F55)</f>
        <v>0</v>
      </c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  <c r="AB55" s="55"/>
      <c r="AC55" s="55"/>
      <c r="AD55" s="55"/>
      <c r="AE55" s="55"/>
      <c r="AF55" s="55"/>
      <c r="AG55" s="69"/>
      <c r="AH55" s="64">
        <f t="shared" si="7"/>
        <v>0</v>
      </c>
      <c r="AI55" s="63"/>
    </row>
    <row r="56" spans="1:35" s="44" customFormat="1" ht="15">
      <c r="A56" s="8">
        <v>31</v>
      </c>
      <c r="B56" s="7" t="s">
        <v>14</v>
      </c>
      <c r="C56" s="7"/>
      <c r="D56" s="7"/>
      <c r="E56" s="7"/>
      <c r="F56" s="12"/>
      <c r="G56" s="12">
        <f>SUM(G57:G59)</f>
        <v>120000</v>
      </c>
      <c r="I56" s="56">
        <f>SUM(I57:I59)</f>
        <v>0</v>
      </c>
      <c r="J56" s="56">
        <f aca="true" t="shared" si="18" ref="J56:AF56">SUM(J57:J59)</f>
        <v>0</v>
      </c>
      <c r="K56" s="56">
        <f t="shared" si="18"/>
        <v>0</v>
      </c>
      <c r="L56" s="56">
        <f t="shared" si="18"/>
        <v>120000</v>
      </c>
      <c r="M56" s="56">
        <f t="shared" si="18"/>
        <v>0</v>
      </c>
      <c r="N56" s="56">
        <f t="shared" si="18"/>
        <v>0</v>
      </c>
      <c r="O56" s="56">
        <f t="shared" si="18"/>
        <v>0</v>
      </c>
      <c r="P56" s="56">
        <f t="shared" si="18"/>
        <v>0</v>
      </c>
      <c r="Q56" s="56">
        <f t="shared" si="18"/>
        <v>0</v>
      </c>
      <c r="R56" s="56">
        <f t="shared" si="18"/>
        <v>0</v>
      </c>
      <c r="S56" s="56">
        <f t="shared" si="18"/>
        <v>0</v>
      </c>
      <c r="T56" s="56">
        <f t="shared" si="18"/>
        <v>0</v>
      </c>
      <c r="U56" s="56">
        <f t="shared" si="18"/>
        <v>0</v>
      </c>
      <c r="V56" s="56">
        <f t="shared" si="18"/>
        <v>0</v>
      </c>
      <c r="W56" s="56">
        <f t="shared" si="18"/>
        <v>0</v>
      </c>
      <c r="X56" s="56">
        <f t="shared" si="18"/>
        <v>0</v>
      </c>
      <c r="Y56" s="56">
        <f t="shared" si="18"/>
        <v>0</v>
      </c>
      <c r="Z56" s="56">
        <f t="shared" si="18"/>
        <v>0</v>
      </c>
      <c r="AA56" s="56">
        <f t="shared" si="18"/>
        <v>0</v>
      </c>
      <c r="AB56" s="56">
        <f t="shared" si="18"/>
        <v>0</v>
      </c>
      <c r="AC56" s="56">
        <f t="shared" si="18"/>
        <v>0</v>
      </c>
      <c r="AD56" s="56">
        <f t="shared" si="18"/>
        <v>0</v>
      </c>
      <c r="AE56" s="56">
        <f t="shared" si="18"/>
        <v>0</v>
      </c>
      <c r="AF56" s="56">
        <f t="shared" si="18"/>
        <v>0</v>
      </c>
      <c r="AG56" s="68"/>
      <c r="AH56" s="64">
        <f t="shared" si="7"/>
        <v>120000</v>
      </c>
      <c r="AI56" s="63">
        <f>G56-AH56</f>
        <v>0</v>
      </c>
    </row>
    <row r="57" spans="3:35" ht="15">
      <c r="C57" s="5" t="s">
        <v>32</v>
      </c>
      <c r="E57" s="5">
        <v>1</v>
      </c>
      <c r="F57" s="13">
        <v>120000</v>
      </c>
      <c r="G57" s="13">
        <f>SUM(E57*F57)</f>
        <v>120000</v>
      </c>
      <c r="I57" s="55"/>
      <c r="J57" s="55"/>
      <c r="K57" s="55"/>
      <c r="L57" s="55">
        <v>120000</v>
      </c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  <c r="AB57" s="55"/>
      <c r="AC57" s="55"/>
      <c r="AD57" s="55"/>
      <c r="AE57" s="55"/>
      <c r="AF57" s="55"/>
      <c r="AG57" s="69"/>
      <c r="AH57" s="64">
        <f t="shared" si="7"/>
        <v>120000</v>
      </c>
      <c r="AI57" s="63"/>
    </row>
    <row r="58" spans="7:35" ht="15">
      <c r="G58" s="13">
        <f aca="true" t="shared" si="19" ref="G58:G59">SUM(E58*F58)</f>
        <v>0</v>
      </c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  <c r="AB58" s="55"/>
      <c r="AC58" s="55"/>
      <c r="AD58" s="55"/>
      <c r="AE58" s="55"/>
      <c r="AF58" s="55"/>
      <c r="AG58" s="69"/>
      <c r="AH58" s="64">
        <f t="shared" si="7"/>
        <v>0</v>
      </c>
      <c r="AI58" s="63"/>
    </row>
    <row r="59" spans="7:35" ht="15">
      <c r="G59" s="13">
        <f t="shared" si="19"/>
        <v>0</v>
      </c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  <c r="AB59" s="55"/>
      <c r="AC59" s="55"/>
      <c r="AD59" s="55"/>
      <c r="AE59" s="55"/>
      <c r="AF59" s="55"/>
      <c r="AG59" s="69"/>
      <c r="AH59" s="64">
        <f t="shared" si="7"/>
        <v>0</v>
      </c>
      <c r="AI59" s="63"/>
    </row>
    <row r="60" spans="1:35" s="44" customFormat="1" ht="15">
      <c r="A60" s="17"/>
      <c r="B60" s="16" t="s">
        <v>45</v>
      </c>
      <c r="C60" s="16"/>
      <c r="D60" s="16"/>
      <c r="E60" s="16"/>
      <c r="F60" s="18"/>
      <c r="G60" s="18">
        <f>SUM(G9,G29,G33,G36,G39,G42,G51,G56)</f>
        <v>426100</v>
      </c>
      <c r="I60" s="57">
        <f>SUM(I8,I20,I29,I33,I36,I39,I42,I51,I56)</f>
        <v>0</v>
      </c>
      <c r="J60" s="57">
        <f aca="true" t="shared" si="20" ref="J60:AF60">SUM(J8,J20,J29,J33,J36,J39,J42,J51,J56)</f>
        <v>45000</v>
      </c>
      <c r="K60" s="57">
        <f t="shared" si="20"/>
        <v>71500</v>
      </c>
      <c r="L60" s="57">
        <f t="shared" si="20"/>
        <v>160000</v>
      </c>
      <c r="M60" s="57">
        <f t="shared" si="20"/>
        <v>80000</v>
      </c>
      <c r="N60" s="57">
        <f t="shared" si="20"/>
        <v>18000</v>
      </c>
      <c r="O60" s="57">
        <f t="shared" si="20"/>
        <v>45001</v>
      </c>
      <c r="P60" s="57">
        <f t="shared" si="20"/>
        <v>0</v>
      </c>
      <c r="Q60" s="57">
        <f t="shared" si="20"/>
        <v>2500</v>
      </c>
      <c r="R60" s="57">
        <f t="shared" si="20"/>
        <v>0</v>
      </c>
      <c r="S60" s="57">
        <f t="shared" si="20"/>
        <v>0</v>
      </c>
      <c r="T60" s="57">
        <f t="shared" si="20"/>
        <v>2500</v>
      </c>
      <c r="U60" s="57">
        <f t="shared" si="20"/>
        <v>0</v>
      </c>
      <c r="V60" s="57">
        <f t="shared" si="20"/>
        <v>0</v>
      </c>
      <c r="W60" s="57">
        <f t="shared" si="20"/>
        <v>0</v>
      </c>
      <c r="X60" s="57">
        <f t="shared" si="20"/>
        <v>0</v>
      </c>
      <c r="Y60" s="57">
        <f t="shared" si="20"/>
        <v>0</v>
      </c>
      <c r="Z60" s="57">
        <f t="shared" si="20"/>
        <v>0</v>
      </c>
      <c r="AA60" s="57">
        <f t="shared" si="20"/>
        <v>0</v>
      </c>
      <c r="AB60" s="57">
        <f t="shared" si="20"/>
        <v>0</v>
      </c>
      <c r="AC60" s="57">
        <f t="shared" si="20"/>
        <v>0</v>
      </c>
      <c r="AD60" s="57">
        <f t="shared" si="20"/>
        <v>0</v>
      </c>
      <c r="AE60" s="57">
        <f t="shared" si="20"/>
        <v>0</v>
      </c>
      <c r="AF60" s="57">
        <f t="shared" si="20"/>
        <v>0</v>
      </c>
      <c r="AG60" s="68"/>
      <c r="AH60" s="64">
        <f t="shared" si="7"/>
        <v>424501</v>
      </c>
      <c r="AI60" s="63">
        <f>G60-AH60</f>
        <v>1599</v>
      </c>
    </row>
    <row r="61" spans="9:35" ht="15"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5"/>
      <c r="AB61" s="55"/>
      <c r="AC61" s="55"/>
      <c r="AD61" s="55"/>
      <c r="AE61" s="55"/>
      <c r="AF61" s="55"/>
      <c r="AG61" s="69"/>
      <c r="AH61" s="64">
        <f t="shared" si="7"/>
        <v>0</v>
      </c>
      <c r="AI61" s="63"/>
    </row>
    <row r="62" spans="1:35" s="44" customFormat="1" ht="15">
      <c r="A62" s="8"/>
      <c r="B62" s="15" t="s">
        <v>16</v>
      </c>
      <c r="C62" s="7"/>
      <c r="D62" s="7"/>
      <c r="E62" s="7"/>
      <c r="F62" s="12"/>
      <c r="G62" s="12">
        <f>SUM(G63:G65)</f>
        <v>55000</v>
      </c>
      <c r="I62" s="56">
        <f>SUM(I63:I65)</f>
        <v>0</v>
      </c>
      <c r="J62" s="56">
        <f aca="true" t="shared" si="21" ref="J62:AF62">SUM(J63:J65)</f>
        <v>0</v>
      </c>
      <c r="K62" s="56">
        <f t="shared" si="21"/>
        <v>7000</v>
      </c>
      <c r="L62" s="56">
        <f t="shared" si="21"/>
        <v>0</v>
      </c>
      <c r="M62" s="56">
        <f t="shared" si="21"/>
        <v>0</v>
      </c>
      <c r="N62" s="56">
        <f t="shared" si="21"/>
        <v>0</v>
      </c>
      <c r="O62" s="56">
        <f t="shared" si="21"/>
        <v>0</v>
      </c>
      <c r="P62" s="56">
        <f t="shared" si="21"/>
        <v>0</v>
      </c>
      <c r="Q62" s="56">
        <f t="shared" si="21"/>
        <v>48000</v>
      </c>
      <c r="R62" s="56">
        <f t="shared" si="21"/>
        <v>0</v>
      </c>
      <c r="S62" s="56">
        <f t="shared" si="21"/>
        <v>0</v>
      </c>
      <c r="T62" s="56">
        <f t="shared" si="21"/>
        <v>0</v>
      </c>
      <c r="U62" s="56">
        <f t="shared" si="21"/>
        <v>0</v>
      </c>
      <c r="V62" s="56">
        <f t="shared" si="21"/>
        <v>0</v>
      </c>
      <c r="W62" s="56">
        <f t="shared" si="21"/>
        <v>0</v>
      </c>
      <c r="X62" s="56">
        <f t="shared" si="21"/>
        <v>0</v>
      </c>
      <c r="Y62" s="56">
        <f t="shared" si="21"/>
        <v>0</v>
      </c>
      <c r="Z62" s="56">
        <f t="shared" si="21"/>
        <v>0</v>
      </c>
      <c r="AA62" s="56">
        <f t="shared" si="21"/>
        <v>0</v>
      </c>
      <c r="AB62" s="56">
        <f t="shared" si="21"/>
        <v>0</v>
      </c>
      <c r="AC62" s="56">
        <f t="shared" si="21"/>
        <v>0</v>
      </c>
      <c r="AD62" s="56">
        <f t="shared" si="21"/>
        <v>0</v>
      </c>
      <c r="AE62" s="56">
        <f t="shared" si="21"/>
        <v>0</v>
      </c>
      <c r="AF62" s="56">
        <f t="shared" si="21"/>
        <v>0</v>
      </c>
      <c r="AG62" s="68"/>
      <c r="AH62" s="64">
        <f t="shared" si="7"/>
        <v>55000</v>
      </c>
      <c r="AI62" s="63">
        <f>G62-AH62</f>
        <v>0</v>
      </c>
    </row>
    <row r="63" spans="1:35" ht="15">
      <c r="A63" s="10"/>
      <c r="B63" s="9"/>
      <c r="C63" s="9" t="s">
        <v>39</v>
      </c>
      <c r="D63" s="9" t="s">
        <v>42</v>
      </c>
      <c r="E63" s="9">
        <v>5</v>
      </c>
      <c r="F63" s="14">
        <v>1400</v>
      </c>
      <c r="G63" s="14">
        <f>SUM(E63*F63)</f>
        <v>7000</v>
      </c>
      <c r="I63" s="55"/>
      <c r="J63" s="55"/>
      <c r="K63" s="55">
        <v>7000</v>
      </c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55"/>
      <c r="Y63" s="55"/>
      <c r="Z63" s="55"/>
      <c r="AA63" s="55"/>
      <c r="AB63" s="55"/>
      <c r="AC63" s="55"/>
      <c r="AD63" s="55"/>
      <c r="AE63" s="55"/>
      <c r="AF63" s="55"/>
      <c r="AG63" s="69"/>
      <c r="AH63" s="64">
        <f t="shared" si="7"/>
        <v>7000</v>
      </c>
      <c r="AI63" s="63"/>
    </row>
    <row r="64" spans="3:35" ht="13.5" customHeight="1">
      <c r="C64" s="5" t="s">
        <v>41</v>
      </c>
      <c r="D64" s="5" t="s">
        <v>43</v>
      </c>
      <c r="E64" s="5">
        <v>40</v>
      </c>
      <c r="F64" s="13">
        <v>1200</v>
      </c>
      <c r="G64" s="13">
        <f>SUM(E64*F64)</f>
        <v>48000</v>
      </c>
      <c r="I64" s="55"/>
      <c r="J64" s="55"/>
      <c r="K64" s="55"/>
      <c r="L64" s="55"/>
      <c r="M64" s="55"/>
      <c r="N64" s="55"/>
      <c r="O64" s="55"/>
      <c r="P64" s="55"/>
      <c r="Q64" s="55">
        <v>48000</v>
      </c>
      <c r="R64" s="55"/>
      <c r="S64" s="55"/>
      <c r="T64" s="55"/>
      <c r="U64" s="55"/>
      <c r="V64" s="55"/>
      <c r="W64" s="55"/>
      <c r="X64" s="55"/>
      <c r="Y64" s="55"/>
      <c r="Z64" s="55"/>
      <c r="AA64" s="55"/>
      <c r="AB64" s="55"/>
      <c r="AC64" s="55"/>
      <c r="AD64" s="55"/>
      <c r="AE64" s="55"/>
      <c r="AF64" s="55"/>
      <c r="AG64" s="69"/>
      <c r="AH64" s="64">
        <f t="shared" si="7"/>
        <v>48000</v>
      </c>
      <c r="AI64" s="63"/>
    </row>
    <row r="65" spans="9:35" ht="13.5" customHeight="1"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55"/>
      <c r="Y65" s="55"/>
      <c r="Z65" s="55"/>
      <c r="AA65" s="55"/>
      <c r="AB65" s="55"/>
      <c r="AC65" s="55"/>
      <c r="AD65" s="55"/>
      <c r="AE65" s="55"/>
      <c r="AF65" s="55"/>
      <c r="AG65" s="69"/>
      <c r="AH65" s="64">
        <f t="shared" si="7"/>
        <v>0</v>
      </c>
      <c r="AI65" s="63"/>
    </row>
    <row r="66" spans="1:35" s="44" customFormat="1" ht="13.5" customHeight="1">
      <c r="A66" s="17"/>
      <c r="B66" s="16" t="s">
        <v>44</v>
      </c>
      <c r="C66" s="16"/>
      <c r="D66" s="16"/>
      <c r="E66" s="16"/>
      <c r="F66" s="18"/>
      <c r="G66" s="18">
        <f>SUM(G60,G62)</f>
        <v>481100</v>
      </c>
      <c r="I66" s="57">
        <f>SUM(I56,I62)</f>
        <v>0</v>
      </c>
      <c r="J66" s="57">
        <f aca="true" t="shared" si="22" ref="J66:AF66">SUM(J56,J62)</f>
        <v>0</v>
      </c>
      <c r="K66" s="57">
        <f t="shared" si="22"/>
        <v>7000</v>
      </c>
      <c r="L66" s="57">
        <f t="shared" si="22"/>
        <v>120000</v>
      </c>
      <c r="M66" s="57">
        <f t="shared" si="22"/>
        <v>0</v>
      </c>
      <c r="N66" s="57">
        <f t="shared" si="22"/>
        <v>0</v>
      </c>
      <c r="O66" s="57">
        <f t="shared" si="22"/>
        <v>0</v>
      </c>
      <c r="P66" s="57">
        <f t="shared" si="22"/>
        <v>0</v>
      </c>
      <c r="Q66" s="57">
        <f t="shared" si="22"/>
        <v>48000</v>
      </c>
      <c r="R66" s="57">
        <f t="shared" si="22"/>
        <v>0</v>
      </c>
      <c r="S66" s="57">
        <f t="shared" si="22"/>
        <v>0</v>
      </c>
      <c r="T66" s="57">
        <f t="shared" si="22"/>
        <v>0</v>
      </c>
      <c r="U66" s="57">
        <f t="shared" si="22"/>
        <v>0</v>
      </c>
      <c r="V66" s="57">
        <f t="shared" si="22"/>
        <v>0</v>
      </c>
      <c r="W66" s="57">
        <f t="shared" si="22"/>
        <v>0</v>
      </c>
      <c r="X66" s="57">
        <f t="shared" si="22"/>
        <v>0</v>
      </c>
      <c r="Y66" s="57">
        <f t="shared" si="22"/>
        <v>0</v>
      </c>
      <c r="Z66" s="57">
        <f t="shared" si="22"/>
        <v>0</v>
      </c>
      <c r="AA66" s="57">
        <f t="shared" si="22"/>
        <v>0</v>
      </c>
      <c r="AB66" s="57">
        <f t="shared" si="22"/>
        <v>0</v>
      </c>
      <c r="AC66" s="57">
        <f t="shared" si="22"/>
        <v>0</v>
      </c>
      <c r="AD66" s="57">
        <f t="shared" si="22"/>
        <v>0</v>
      </c>
      <c r="AE66" s="57">
        <f t="shared" si="22"/>
        <v>0</v>
      </c>
      <c r="AF66" s="57">
        <f t="shared" si="22"/>
        <v>0</v>
      </c>
      <c r="AG66" s="68"/>
      <c r="AH66" s="64">
        <f t="shared" si="7"/>
        <v>175000</v>
      </c>
      <c r="AI66" s="63">
        <f>G66-AH66</f>
        <v>306100</v>
      </c>
    </row>
    <row r="67" spans="1:35" s="44" customFormat="1" ht="15">
      <c r="A67" s="8">
        <v>32</v>
      </c>
      <c r="B67" s="7" t="s">
        <v>15</v>
      </c>
      <c r="C67" s="23" t="s">
        <v>59</v>
      </c>
      <c r="D67" s="7"/>
      <c r="E67" s="7"/>
      <c r="F67" s="24">
        <v>0.35</v>
      </c>
      <c r="G67" s="12">
        <f>SUM(F67*G66)</f>
        <v>168385</v>
      </c>
      <c r="I67" s="56"/>
      <c r="J67" s="56"/>
      <c r="K67" s="56"/>
      <c r="L67" s="56"/>
      <c r="M67" s="56"/>
      <c r="N67" s="56"/>
      <c r="O67" s="56"/>
      <c r="P67" s="56"/>
      <c r="Q67" s="56">
        <v>168385</v>
      </c>
      <c r="R67" s="56"/>
      <c r="S67" s="56"/>
      <c r="T67" s="56"/>
      <c r="U67" s="56"/>
      <c r="V67" s="56"/>
      <c r="W67" s="56"/>
      <c r="X67" s="56"/>
      <c r="Y67" s="56"/>
      <c r="Z67" s="56"/>
      <c r="AA67" s="56"/>
      <c r="AB67" s="56"/>
      <c r="AC67" s="56"/>
      <c r="AD67" s="56"/>
      <c r="AE67" s="56"/>
      <c r="AF67" s="56"/>
      <c r="AG67" s="68"/>
      <c r="AH67" s="64">
        <f t="shared" si="7"/>
        <v>168385</v>
      </c>
      <c r="AI67" s="63">
        <f>G67-AH67</f>
        <v>0</v>
      </c>
    </row>
    <row r="68" spans="1:35" s="44" customFormat="1" ht="15">
      <c r="A68" s="17"/>
      <c r="B68" s="16" t="s">
        <v>60</v>
      </c>
      <c r="C68" s="35"/>
      <c r="D68" s="16"/>
      <c r="E68" s="16"/>
      <c r="F68" s="36"/>
      <c r="G68" s="18">
        <f>SUM(G66:G67)</f>
        <v>649485</v>
      </c>
      <c r="I68" s="57">
        <f>SUM(I66,I67)</f>
        <v>0</v>
      </c>
      <c r="J68" s="57">
        <f aca="true" t="shared" si="23" ref="J68:AF68">SUM(J66,J67)</f>
        <v>0</v>
      </c>
      <c r="K68" s="57">
        <f t="shared" si="23"/>
        <v>7000</v>
      </c>
      <c r="L68" s="57">
        <f t="shared" si="23"/>
        <v>120000</v>
      </c>
      <c r="M68" s="57">
        <f t="shared" si="23"/>
        <v>0</v>
      </c>
      <c r="N68" s="57">
        <f t="shared" si="23"/>
        <v>0</v>
      </c>
      <c r="O68" s="57">
        <f t="shared" si="23"/>
        <v>0</v>
      </c>
      <c r="P68" s="57">
        <f t="shared" si="23"/>
        <v>0</v>
      </c>
      <c r="Q68" s="57">
        <f t="shared" si="23"/>
        <v>216385</v>
      </c>
      <c r="R68" s="57">
        <f t="shared" si="23"/>
        <v>0</v>
      </c>
      <c r="S68" s="57">
        <f t="shared" si="23"/>
        <v>0</v>
      </c>
      <c r="T68" s="57">
        <f t="shared" si="23"/>
        <v>0</v>
      </c>
      <c r="U68" s="57">
        <f t="shared" si="23"/>
        <v>0</v>
      </c>
      <c r="V68" s="57">
        <f t="shared" si="23"/>
        <v>0</v>
      </c>
      <c r="W68" s="57">
        <f t="shared" si="23"/>
        <v>0</v>
      </c>
      <c r="X68" s="57">
        <f t="shared" si="23"/>
        <v>0</v>
      </c>
      <c r="Y68" s="57">
        <f t="shared" si="23"/>
        <v>0</v>
      </c>
      <c r="Z68" s="57">
        <f t="shared" si="23"/>
        <v>0</v>
      </c>
      <c r="AA68" s="57">
        <f t="shared" si="23"/>
        <v>0</v>
      </c>
      <c r="AB68" s="57">
        <f t="shared" si="23"/>
        <v>0</v>
      </c>
      <c r="AC68" s="57">
        <f t="shared" si="23"/>
        <v>0</v>
      </c>
      <c r="AD68" s="57">
        <f t="shared" si="23"/>
        <v>0</v>
      </c>
      <c r="AE68" s="57">
        <f t="shared" si="23"/>
        <v>0</v>
      </c>
      <c r="AF68" s="57">
        <f t="shared" si="23"/>
        <v>0</v>
      </c>
      <c r="AG68" s="68"/>
      <c r="AH68" s="64">
        <f t="shared" si="7"/>
        <v>343385</v>
      </c>
      <c r="AI68" s="63">
        <f>G68-AH68</f>
        <v>306100</v>
      </c>
    </row>
    <row r="69" spans="1:35" s="44" customFormat="1" ht="15">
      <c r="A69" s="8"/>
      <c r="B69" s="7" t="s">
        <v>57</v>
      </c>
      <c r="C69" s="23" t="s">
        <v>61</v>
      </c>
      <c r="D69" s="7"/>
      <c r="E69" s="7"/>
      <c r="F69" s="24">
        <v>0</v>
      </c>
      <c r="G69" s="37">
        <f>SUM(G68*F69)</f>
        <v>0</v>
      </c>
      <c r="I69" s="56"/>
      <c r="J69" s="56"/>
      <c r="K69" s="56"/>
      <c r="L69" s="56"/>
      <c r="M69" s="56"/>
      <c r="N69" s="56"/>
      <c r="O69" s="56"/>
      <c r="P69" s="56"/>
      <c r="Q69" s="56"/>
      <c r="R69" s="56"/>
      <c r="S69" s="56"/>
      <c r="T69" s="56"/>
      <c r="U69" s="56"/>
      <c r="V69" s="56"/>
      <c r="W69" s="56"/>
      <c r="X69" s="56"/>
      <c r="Y69" s="56"/>
      <c r="Z69" s="56"/>
      <c r="AA69" s="56"/>
      <c r="AB69" s="56"/>
      <c r="AC69" s="56"/>
      <c r="AD69" s="56"/>
      <c r="AE69" s="56"/>
      <c r="AF69" s="56"/>
      <c r="AG69" s="68"/>
      <c r="AH69" s="64">
        <f t="shared" si="7"/>
        <v>0</v>
      </c>
      <c r="AI69" s="63">
        <f>G69-AH69</f>
        <v>0</v>
      </c>
    </row>
    <row r="70" spans="1:35" s="44" customFormat="1" ht="15">
      <c r="A70" s="17"/>
      <c r="B70" s="16" t="s">
        <v>38</v>
      </c>
      <c r="C70" s="16"/>
      <c r="D70" s="16"/>
      <c r="E70" s="16"/>
      <c r="F70" s="18"/>
      <c r="G70" s="18">
        <f>SUM(G68:G69)</f>
        <v>649485</v>
      </c>
      <c r="I70" s="57"/>
      <c r="J70" s="57"/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57"/>
      <c r="V70" s="57"/>
      <c r="W70" s="57"/>
      <c r="X70" s="57"/>
      <c r="Y70" s="57"/>
      <c r="Z70" s="57"/>
      <c r="AA70" s="57"/>
      <c r="AB70" s="57"/>
      <c r="AC70" s="57"/>
      <c r="AD70" s="57"/>
      <c r="AE70" s="57"/>
      <c r="AF70" s="57"/>
      <c r="AG70" s="68"/>
      <c r="AH70" s="64">
        <f t="shared" si="7"/>
        <v>0</v>
      </c>
      <c r="AI70" s="63">
        <f>G70-AH70</f>
        <v>649485</v>
      </c>
    </row>
  </sheetData>
  <mergeCells count="9">
    <mergeCell ref="AH6:AI6"/>
    <mergeCell ref="A6:B6"/>
    <mergeCell ref="A2:B2"/>
    <mergeCell ref="A3:B3"/>
    <mergeCell ref="A4:B4"/>
    <mergeCell ref="A5:B5"/>
    <mergeCell ref="U9:AF19"/>
    <mergeCell ref="I6:T6"/>
    <mergeCell ref="U6:AF6"/>
  </mergeCells>
  <conditionalFormatting sqref="AI8">
    <cfRule type="cellIs" priority="21" dxfId="0" operator="equal">
      <formula>0</formula>
    </cfRule>
    <cfRule type="cellIs" priority="22" dxfId="20" operator="equal">
      <formula>0</formula>
    </cfRule>
  </conditionalFormatting>
  <conditionalFormatting sqref="AI20">
    <cfRule type="cellIs" priority="19" dxfId="0" operator="equal">
      <formula>0</formula>
    </cfRule>
    <cfRule type="cellIs" priority="20" dxfId="0" operator="equal">
      <formula>" $-   "</formula>
    </cfRule>
  </conditionalFormatting>
  <conditionalFormatting sqref="AI29">
    <cfRule type="cellIs" priority="16" dxfId="0" operator="equal">
      <formula>0</formula>
    </cfRule>
    <cfRule type="cellIs" priority="18" dxfId="0" operator="equal">
      <formula>0</formula>
    </cfRule>
  </conditionalFormatting>
  <conditionalFormatting sqref="AI33">
    <cfRule type="cellIs" priority="15" dxfId="0" operator="equal">
      <formula>0</formula>
    </cfRule>
    <cfRule type="cellIs" priority="17" dxfId="0" operator="equal">
      <formula>0</formula>
    </cfRule>
  </conditionalFormatting>
  <conditionalFormatting sqref="AI36">
    <cfRule type="cellIs" priority="14" dxfId="0" operator="equal">
      <formula>0</formula>
    </cfRule>
  </conditionalFormatting>
  <conditionalFormatting sqref="AI39">
    <cfRule type="cellIs" priority="13" dxfId="0" operator="equal">
      <formula>0</formula>
    </cfRule>
  </conditionalFormatting>
  <conditionalFormatting sqref="AI42">
    <cfRule type="cellIs" priority="12" dxfId="0" operator="equal">
      <formula>0</formula>
    </cfRule>
  </conditionalFormatting>
  <conditionalFormatting sqref="AI43">
    <cfRule type="cellIs" priority="11" dxfId="0" operator="equal">
      <formula>0</formula>
    </cfRule>
  </conditionalFormatting>
  <conditionalFormatting sqref="AI47">
    <cfRule type="cellIs" priority="10" dxfId="0" operator="equal">
      <formula>0</formula>
    </cfRule>
  </conditionalFormatting>
  <conditionalFormatting sqref="AI51">
    <cfRule type="cellIs" priority="9" dxfId="0" operator="equal">
      <formula>0</formula>
    </cfRule>
  </conditionalFormatting>
  <conditionalFormatting sqref="AI56">
    <cfRule type="cellIs" priority="8" dxfId="0" operator="equal">
      <formula>0</formula>
    </cfRule>
  </conditionalFormatting>
  <conditionalFormatting sqref="AI60">
    <cfRule type="cellIs" priority="7" dxfId="0" operator="equal">
      <formula>0</formula>
    </cfRule>
  </conditionalFormatting>
  <conditionalFormatting sqref="AI62">
    <cfRule type="cellIs" priority="6" dxfId="0" operator="equal">
      <formula>0</formula>
    </cfRule>
  </conditionalFormatting>
  <conditionalFormatting sqref="AI66">
    <cfRule type="cellIs" priority="5" dxfId="0" operator="equal">
      <formula>0</formula>
    </cfRule>
  </conditionalFormatting>
  <conditionalFormatting sqref="AI67">
    <cfRule type="cellIs" priority="4" dxfId="0" operator="equal">
      <formula>0</formula>
    </cfRule>
  </conditionalFormatting>
  <conditionalFormatting sqref="AI68">
    <cfRule type="cellIs" priority="3" dxfId="0" operator="equal">
      <formula>0</formula>
    </cfRule>
  </conditionalFormatting>
  <conditionalFormatting sqref="AI69">
    <cfRule type="cellIs" priority="2" dxfId="0" operator="equal">
      <formula>0</formula>
    </cfRule>
  </conditionalFormatting>
  <conditionalFormatting sqref="AI70">
    <cfRule type="cellIs" priority="1" dxfId="0" operator="equal">
      <formula>0</formula>
    </cfRule>
  </conditionalFormatting>
  <printOptions/>
  <pageMargins left="0.7" right="0.7" top="0.75" bottom="0.75" header="0.3" footer="0.3"/>
  <pageSetup horizontalDpi="600" verticalDpi="600" orientation="landscape" scale="30" r:id="rId3"/>
  <headerFooter>
    <oddHeader xml:space="preserve">&amp;LFY25 Intramural Solicitation Budget and Obligation Plan 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70"/>
  <sheetViews>
    <sheetView workbookViewId="0" topLeftCell="A23">
      <selection activeCell="P60" sqref="P60"/>
    </sheetView>
  </sheetViews>
  <sheetFormatPr defaultColWidth="9.140625" defaultRowHeight="15"/>
  <cols>
    <col min="1" max="1" width="6.140625" style="6" customWidth="1"/>
    <col min="2" max="2" width="22.00390625" style="5" customWidth="1"/>
    <col min="3" max="3" width="34.140625" style="5" customWidth="1"/>
    <col min="4" max="4" width="27.8515625" style="5" customWidth="1"/>
    <col min="5" max="5" width="9.140625" style="5" customWidth="1"/>
    <col min="6" max="6" width="12.28125" style="13" customWidth="1"/>
    <col min="7" max="7" width="13.00390625" style="13" customWidth="1"/>
    <col min="8" max="16384" width="9.140625" style="9" customWidth="1"/>
  </cols>
  <sheetData>
    <row r="1" spans="1:7" ht="15">
      <c r="A1" s="101" t="s">
        <v>46</v>
      </c>
      <c r="B1" s="101"/>
      <c r="C1" s="52" t="str">
        <f>'2025 Lab A'!C1</f>
        <v>eBRAP Log number</v>
      </c>
      <c r="D1" s="50"/>
      <c r="E1" s="50"/>
      <c r="F1" s="50"/>
      <c r="G1" s="51"/>
    </row>
    <row r="2" spans="1:7" ht="15">
      <c r="A2" s="101" t="s">
        <v>66</v>
      </c>
      <c r="B2" s="101"/>
      <c r="C2" s="52" t="str">
        <f>'2025 Lab A'!C2</f>
        <v>Short title</v>
      </c>
      <c r="D2" s="50"/>
      <c r="E2" s="50"/>
      <c r="F2" s="50"/>
      <c r="G2" s="51"/>
    </row>
    <row r="3" spans="1:7" ht="15">
      <c r="A3" s="101" t="s">
        <v>47</v>
      </c>
      <c r="B3" s="101"/>
      <c r="C3" s="52" t="str">
        <f>'2025 Lab A'!C3</f>
        <v>PI Name</v>
      </c>
      <c r="D3" s="50"/>
      <c r="E3" s="50"/>
      <c r="F3" s="50"/>
      <c r="G3" s="51"/>
    </row>
    <row r="4" spans="1:7" ht="15">
      <c r="A4" s="101" t="s">
        <v>73</v>
      </c>
      <c r="B4" s="102"/>
      <c r="C4" s="46" t="s">
        <v>74</v>
      </c>
      <c r="D4" s="50"/>
      <c r="E4" s="50"/>
      <c r="F4" s="50"/>
      <c r="G4" s="51"/>
    </row>
    <row r="5" spans="1:7" ht="15">
      <c r="A5" s="101" t="s">
        <v>72</v>
      </c>
      <c r="B5" s="102"/>
      <c r="C5" s="46">
        <v>2026</v>
      </c>
      <c r="D5" s="50"/>
      <c r="E5" s="50"/>
      <c r="F5" s="50"/>
      <c r="G5" s="51"/>
    </row>
    <row r="6" spans="1:7" s="43" customFormat="1" ht="25.5">
      <c r="A6" s="19" t="s">
        <v>0</v>
      </c>
      <c r="B6" s="20" t="s">
        <v>5</v>
      </c>
      <c r="C6" s="20" t="s">
        <v>7</v>
      </c>
      <c r="D6" s="20" t="s">
        <v>6</v>
      </c>
      <c r="E6" s="20" t="s">
        <v>17</v>
      </c>
      <c r="F6" s="21" t="s">
        <v>3</v>
      </c>
      <c r="G6" s="22" t="s">
        <v>8</v>
      </c>
    </row>
    <row r="8" spans="1:7" s="44" customFormat="1" ht="15">
      <c r="A8" s="8">
        <v>11</v>
      </c>
      <c r="B8" s="7" t="s">
        <v>9</v>
      </c>
      <c r="C8" s="7"/>
      <c r="D8" s="7"/>
      <c r="E8" s="7">
        <f>SUM(E9:E19)</f>
        <v>0.5</v>
      </c>
      <c r="F8" s="7"/>
      <c r="G8" s="12">
        <f>SUM(G9:G19)</f>
        <v>50000</v>
      </c>
    </row>
    <row r="9" spans="2:7" ht="15">
      <c r="B9" s="11"/>
      <c r="C9" s="5" t="s">
        <v>1</v>
      </c>
      <c r="E9" s="5">
        <v>0.5</v>
      </c>
      <c r="F9" s="13">
        <v>100000</v>
      </c>
      <c r="G9" s="13">
        <f>SUM(E9*F9)</f>
        <v>50000</v>
      </c>
    </row>
    <row r="10" spans="2:7" ht="15">
      <c r="B10" s="11"/>
      <c r="G10" s="13">
        <f aca="true" t="shared" si="0" ref="G10:G17">SUM(E10*F10)</f>
        <v>0</v>
      </c>
    </row>
    <row r="11" spans="2:7" ht="15">
      <c r="B11" s="11"/>
      <c r="G11" s="13">
        <f t="shared" si="0"/>
        <v>0</v>
      </c>
    </row>
    <row r="12" spans="2:7" ht="15">
      <c r="B12" s="11"/>
      <c r="G12" s="13">
        <f t="shared" si="0"/>
        <v>0</v>
      </c>
    </row>
    <row r="13" spans="2:7" ht="15">
      <c r="B13" s="11"/>
      <c r="G13" s="13">
        <f t="shared" si="0"/>
        <v>0</v>
      </c>
    </row>
    <row r="14" spans="2:7" ht="15">
      <c r="B14" s="11"/>
      <c r="G14" s="13">
        <f t="shared" si="0"/>
        <v>0</v>
      </c>
    </row>
    <row r="15" spans="2:7" ht="15">
      <c r="B15" s="11"/>
      <c r="G15" s="13">
        <f t="shared" si="0"/>
        <v>0</v>
      </c>
    </row>
    <row r="16" spans="2:7" ht="15">
      <c r="B16" s="11"/>
      <c r="G16" s="13">
        <f t="shared" si="0"/>
        <v>0</v>
      </c>
    </row>
    <row r="17" spans="2:7" ht="15">
      <c r="B17" s="11"/>
      <c r="G17" s="13">
        <f t="shared" si="0"/>
        <v>0</v>
      </c>
    </row>
    <row r="18" spans="2:7" ht="15">
      <c r="B18" s="11"/>
      <c r="G18" s="13">
        <f aca="true" t="shared" si="1" ref="G18:G19">SUM(E18*F18)</f>
        <v>0</v>
      </c>
    </row>
    <row r="19" spans="2:7" ht="15">
      <c r="B19" s="11"/>
      <c r="G19" s="13">
        <f t="shared" si="1"/>
        <v>0</v>
      </c>
    </row>
    <row r="20" spans="1:7" s="44" customFormat="1" ht="15">
      <c r="A20" s="8">
        <v>11</v>
      </c>
      <c r="B20" s="7" t="s">
        <v>10</v>
      </c>
      <c r="C20" s="7"/>
      <c r="D20" s="7"/>
      <c r="E20" s="7">
        <f>SUM(E21:E28)</f>
        <v>0.3</v>
      </c>
      <c r="F20" s="12"/>
      <c r="G20" s="12"/>
    </row>
    <row r="21" spans="3:7" ht="15">
      <c r="C21" s="5" t="s">
        <v>18</v>
      </c>
      <c r="E21" s="5">
        <v>0.3</v>
      </c>
      <c r="F21" s="13">
        <v>0</v>
      </c>
      <c r="G21" s="13">
        <f>SUM(E21*F21)</f>
        <v>0</v>
      </c>
    </row>
    <row r="22" ht="15">
      <c r="G22" s="13">
        <f aca="true" t="shared" si="2" ref="G22:G26">SUM(E22*F22)</f>
        <v>0</v>
      </c>
    </row>
    <row r="23" ht="15">
      <c r="G23" s="13">
        <f t="shared" si="2"/>
        <v>0</v>
      </c>
    </row>
    <row r="24" ht="15">
      <c r="G24" s="13">
        <f t="shared" si="2"/>
        <v>0</v>
      </c>
    </row>
    <row r="25" ht="15">
      <c r="G25" s="13">
        <f t="shared" si="2"/>
        <v>0</v>
      </c>
    </row>
    <row r="26" ht="15">
      <c r="G26" s="13">
        <f t="shared" si="2"/>
        <v>0</v>
      </c>
    </row>
    <row r="27" ht="15">
      <c r="G27" s="13">
        <f aca="true" t="shared" si="3" ref="G27:G28">SUM(E27*F27)</f>
        <v>0</v>
      </c>
    </row>
    <row r="28" ht="15">
      <c r="G28" s="13">
        <f t="shared" si="3"/>
        <v>0</v>
      </c>
    </row>
    <row r="29" spans="1:7" s="44" customFormat="1" ht="15">
      <c r="A29" s="8">
        <v>21</v>
      </c>
      <c r="B29" s="7" t="s">
        <v>11</v>
      </c>
      <c r="C29" s="7"/>
      <c r="D29" s="7"/>
      <c r="E29" s="7"/>
      <c r="F29" s="12"/>
      <c r="G29" s="12">
        <f>SUM(G30:G32)</f>
        <v>15000</v>
      </c>
    </row>
    <row r="30" spans="3:7" ht="15">
      <c r="C30" s="5" t="s">
        <v>26</v>
      </c>
      <c r="D30" s="5" t="s">
        <v>2</v>
      </c>
      <c r="E30" s="5">
        <v>3</v>
      </c>
      <c r="F30" s="13">
        <v>3000</v>
      </c>
      <c r="G30" s="13">
        <f>SUM(E30*F30)</f>
        <v>9000</v>
      </c>
    </row>
    <row r="31" spans="3:7" ht="15">
      <c r="C31" s="5" t="s">
        <v>27</v>
      </c>
      <c r="D31" s="5" t="s">
        <v>28</v>
      </c>
      <c r="E31" s="5">
        <v>2</v>
      </c>
      <c r="F31" s="13">
        <v>3000</v>
      </c>
      <c r="G31" s="13">
        <f>SUM(E31*F31)</f>
        <v>6000</v>
      </c>
    </row>
    <row r="32" ht="15">
      <c r="G32" s="13">
        <f>SUM(E32*F32)</f>
        <v>0</v>
      </c>
    </row>
    <row r="33" spans="1:7" s="44" customFormat="1" ht="15">
      <c r="A33" s="8">
        <v>22</v>
      </c>
      <c r="B33" s="7" t="s">
        <v>34</v>
      </c>
      <c r="C33" s="7"/>
      <c r="D33" s="7"/>
      <c r="E33" s="7"/>
      <c r="F33" s="12"/>
      <c r="G33" s="12">
        <f>SUM(G34:G35)</f>
        <v>2500</v>
      </c>
    </row>
    <row r="34" spans="1:7" ht="15">
      <c r="A34" s="10"/>
      <c r="B34" s="9"/>
      <c r="C34" s="9" t="s">
        <v>4</v>
      </c>
      <c r="D34" s="9" t="s">
        <v>19</v>
      </c>
      <c r="E34" s="9">
        <v>10</v>
      </c>
      <c r="F34" s="14">
        <v>250</v>
      </c>
      <c r="G34" s="14">
        <f>SUM(E34*F34)</f>
        <v>2500</v>
      </c>
    </row>
    <row r="35" ht="15">
      <c r="G35" s="14">
        <f>SUM(E35*F35)</f>
        <v>0</v>
      </c>
    </row>
    <row r="36" spans="1:7" s="44" customFormat="1" ht="15">
      <c r="A36" s="8">
        <v>23</v>
      </c>
      <c r="B36" s="7" t="s">
        <v>33</v>
      </c>
      <c r="C36" s="7"/>
      <c r="D36" s="7"/>
      <c r="E36" s="7"/>
      <c r="F36" s="12"/>
      <c r="G36" s="12">
        <f>SUM(G37:G38)</f>
        <v>8000</v>
      </c>
    </row>
    <row r="37" spans="3:7" ht="15">
      <c r="C37" s="5" t="s">
        <v>20</v>
      </c>
      <c r="D37" s="5" t="s">
        <v>21</v>
      </c>
      <c r="E37" s="5">
        <v>1</v>
      </c>
      <c r="F37" s="13">
        <v>8000</v>
      </c>
      <c r="G37" s="13">
        <f>SUM(E37*F37)</f>
        <v>8000</v>
      </c>
    </row>
    <row r="38" ht="15">
      <c r="G38" s="13">
        <f>SUM(E38*F38)</f>
        <v>0</v>
      </c>
    </row>
    <row r="39" spans="1:7" s="44" customFormat="1" ht="15">
      <c r="A39" s="8">
        <v>24</v>
      </c>
      <c r="B39" s="7" t="s">
        <v>12</v>
      </c>
      <c r="C39" s="7"/>
      <c r="D39" s="7"/>
      <c r="E39" s="7"/>
      <c r="F39" s="12"/>
      <c r="G39" s="12">
        <f>SUM(G40:G41)</f>
        <v>5000</v>
      </c>
    </row>
    <row r="40" spans="3:7" ht="15">
      <c r="C40" s="5" t="s">
        <v>22</v>
      </c>
      <c r="D40" s="5" t="s">
        <v>23</v>
      </c>
      <c r="E40" s="5">
        <v>2</v>
      </c>
      <c r="F40" s="13">
        <v>2500</v>
      </c>
      <c r="G40" s="13">
        <f>SUM(E40*F40)</f>
        <v>5000</v>
      </c>
    </row>
    <row r="41" ht="15">
      <c r="G41" s="13">
        <f>SUM(E41*F41)</f>
        <v>0</v>
      </c>
    </row>
    <row r="42" spans="1:7" s="44" customFormat="1" ht="15">
      <c r="A42" s="8">
        <v>25</v>
      </c>
      <c r="B42" s="7" t="s">
        <v>35</v>
      </c>
      <c r="C42" s="7"/>
      <c r="D42" s="7"/>
      <c r="E42" s="7"/>
      <c r="F42" s="12"/>
      <c r="G42" s="12">
        <f>SUM(G43,G47)</f>
        <v>165000</v>
      </c>
    </row>
    <row r="43" spans="1:7" s="44" customFormat="1" ht="15">
      <c r="A43" s="8">
        <v>25</v>
      </c>
      <c r="B43" s="15" t="s">
        <v>36</v>
      </c>
      <c r="C43" s="7"/>
      <c r="D43" s="7"/>
      <c r="E43" s="7">
        <f>SUM(E44:E46)</f>
        <v>2</v>
      </c>
      <c r="F43" s="12"/>
      <c r="G43" s="12">
        <f>SUM(G44:G46)</f>
        <v>130000</v>
      </c>
    </row>
    <row r="44" spans="3:7" ht="15">
      <c r="C44" s="45" t="s">
        <v>69</v>
      </c>
      <c r="D44" s="5" t="s">
        <v>24</v>
      </c>
      <c r="E44" s="5">
        <v>1</v>
      </c>
      <c r="F44" s="13">
        <v>60000</v>
      </c>
      <c r="G44" s="13">
        <f>SUM(E44*F44)</f>
        <v>60000</v>
      </c>
    </row>
    <row r="45" spans="3:7" ht="15">
      <c r="C45" s="45" t="s">
        <v>69</v>
      </c>
      <c r="D45" s="5" t="s">
        <v>25</v>
      </c>
      <c r="E45" s="5">
        <v>1</v>
      </c>
      <c r="F45" s="13">
        <v>70000</v>
      </c>
      <c r="G45" s="13">
        <f>SUM(E45*F45)</f>
        <v>70000</v>
      </c>
    </row>
    <row r="46" ht="15">
      <c r="G46" s="13">
        <f>SUM(E46*F46)</f>
        <v>0</v>
      </c>
    </row>
    <row r="47" spans="1:7" s="44" customFormat="1" ht="15">
      <c r="A47" s="8">
        <v>25</v>
      </c>
      <c r="B47" s="15" t="s">
        <v>37</v>
      </c>
      <c r="C47" s="7"/>
      <c r="D47" s="7"/>
      <c r="E47" s="7"/>
      <c r="F47" s="12"/>
      <c r="G47" s="12">
        <f>SUM(G48:G50)</f>
        <v>35000</v>
      </c>
    </row>
    <row r="48" spans="3:7" ht="15">
      <c r="C48" s="5" t="s">
        <v>29</v>
      </c>
      <c r="E48" s="5">
        <v>1</v>
      </c>
      <c r="F48" s="13">
        <v>35000</v>
      </c>
      <c r="G48" s="13">
        <f>SUM(E48*F48)</f>
        <v>35000</v>
      </c>
    </row>
    <row r="49" ht="15">
      <c r="G49" s="13">
        <f aca="true" t="shared" si="4" ref="G49:G50">SUM(E49*F49)</f>
        <v>0</v>
      </c>
    </row>
    <row r="50" ht="15">
      <c r="G50" s="13">
        <f t="shared" si="4"/>
        <v>0</v>
      </c>
    </row>
    <row r="51" spans="1:7" s="44" customFormat="1" ht="15">
      <c r="A51" s="8">
        <v>26</v>
      </c>
      <c r="B51" s="7" t="s">
        <v>13</v>
      </c>
      <c r="C51" s="7"/>
      <c r="D51" s="7"/>
      <c r="E51" s="7"/>
      <c r="F51" s="12"/>
      <c r="G51" s="12">
        <f>SUM(G52:G55)</f>
        <v>60600</v>
      </c>
    </row>
    <row r="52" spans="3:7" ht="15">
      <c r="C52" s="5" t="s">
        <v>30</v>
      </c>
      <c r="E52" s="5">
        <v>1</v>
      </c>
      <c r="F52" s="13">
        <v>40000</v>
      </c>
      <c r="G52" s="13">
        <f>SUM(E52*F52)</f>
        <v>40000</v>
      </c>
    </row>
    <row r="53" spans="3:7" ht="15">
      <c r="C53" s="5" t="s">
        <v>31</v>
      </c>
      <c r="E53" s="5">
        <v>1</v>
      </c>
      <c r="F53" s="13">
        <v>20000</v>
      </c>
      <c r="G53" s="13">
        <f>SUM(E53*F53)</f>
        <v>20000</v>
      </c>
    </row>
    <row r="54" spans="3:7" ht="15">
      <c r="C54" s="5" t="s">
        <v>40</v>
      </c>
      <c r="E54" s="5">
        <v>40</v>
      </c>
      <c r="F54" s="13">
        <v>15</v>
      </c>
      <c r="G54" s="13">
        <f>SUM(E54*F54)</f>
        <v>600</v>
      </c>
    </row>
    <row r="55" ht="15">
      <c r="G55" s="13">
        <f>SUM(E55*F55)</f>
        <v>0</v>
      </c>
    </row>
    <row r="56" spans="1:7" s="44" customFormat="1" ht="15">
      <c r="A56" s="8">
        <v>31</v>
      </c>
      <c r="B56" s="7" t="s">
        <v>14</v>
      </c>
      <c r="C56" s="7"/>
      <c r="D56" s="7"/>
      <c r="E56" s="7"/>
      <c r="F56" s="12"/>
      <c r="G56" s="12">
        <f>SUM(G57:G59)</f>
        <v>120000</v>
      </c>
    </row>
    <row r="57" spans="3:7" ht="15">
      <c r="C57" s="5" t="s">
        <v>32</v>
      </c>
      <c r="E57" s="5">
        <v>1</v>
      </c>
      <c r="F57" s="13">
        <v>120000</v>
      </c>
      <c r="G57" s="13">
        <f>SUM(E57*F57)</f>
        <v>120000</v>
      </c>
    </row>
    <row r="58" ht="15">
      <c r="G58" s="13">
        <f aca="true" t="shared" si="5" ref="G58:G59">SUM(E58*F58)</f>
        <v>0</v>
      </c>
    </row>
    <row r="59" ht="15">
      <c r="G59" s="13">
        <f t="shared" si="5"/>
        <v>0</v>
      </c>
    </row>
    <row r="60" spans="1:7" s="44" customFormat="1" ht="15">
      <c r="A60" s="17"/>
      <c r="B60" s="16" t="s">
        <v>45</v>
      </c>
      <c r="C60" s="16"/>
      <c r="D60" s="16"/>
      <c r="E60" s="16"/>
      <c r="F60" s="18"/>
      <c r="G60" s="18">
        <f>SUM(G8,G29,G33,G36,G39,G42,G51,G56)</f>
        <v>426100</v>
      </c>
    </row>
    <row r="62" spans="1:7" s="44" customFormat="1" ht="15">
      <c r="A62" s="8"/>
      <c r="B62" s="7" t="s">
        <v>16</v>
      </c>
      <c r="C62" s="7"/>
      <c r="D62" s="7"/>
      <c r="E62" s="7"/>
      <c r="F62" s="12"/>
      <c r="G62" s="12">
        <f>SUM(G63:G65)</f>
        <v>55000</v>
      </c>
    </row>
    <row r="63" spans="1:7" ht="15">
      <c r="A63" s="10"/>
      <c r="B63" s="9"/>
      <c r="C63" s="9" t="s">
        <v>39</v>
      </c>
      <c r="D63" s="9" t="s">
        <v>42</v>
      </c>
      <c r="E63" s="9">
        <v>5</v>
      </c>
      <c r="F63" s="14">
        <v>1400</v>
      </c>
      <c r="G63" s="14">
        <f>SUM(E63*F63)</f>
        <v>7000</v>
      </c>
    </row>
    <row r="64" spans="3:7" ht="13.5" customHeight="1">
      <c r="C64" s="5" t="s">
        <v>41</v>
      </c>
      <c r="D64" s="5" t="s">
        <v>43</v>
      </c>
      <c r="E64" s="5">
        <v>40</v>
      </c>
      <c r="F64" s="13">
        <v>1200</v>
      </c>
      <c r="G64" s="13">
        <f>SUM(E64*F64)</f>
        <v>48000</v>
      </c>
    </row>
    <row r="65" ht="13.5" customHeight="1"/>
    <row r="66" spans="1:7" s="44" customFormat="1" ht="13.5" customHeight="1">
      <c r="A66" s="17"/>
      <c r="B66" s="16" t="s">
        <v>44</v>
      </c>
      <c r="C66" s="16"/>
      <c r="D66" s="16"/>
      <c r="E66" s="16"/>
      <c r="F66" s="18"/>
      <c r="G66" s="18">
        <f>SUM(G60,G62)</f>
        <v>481100</v>
      </c>
    </row>
    <row r="67" spans="1:7" s="44" customFormat="1" ht="15">
      <c r="A67" s="8">
        <v>32</v>
      </c>
      <c r="B67" s="7" t="s">
        <v>15</v>
      </c>
      <c r="C67" s="23" t="s">
        <v>59</v>
      </c>
      <c r="D67" s="7"/>
      <c r="E67" s="7"/>
      <c r="F67" s="24">
        <v>0.35</v>
      </c>
      <c r="G67" s="12">
        <f>SUM(F67*G66)</f>
        <v>168385</v>
      </c>
    </row>
    <row r="68" spans="1:7" s="44" customFormat="1" ht="15">
      <c r="A68" s="17"/>
      <c r="B68" s="16" t="s">
        <v>60</v>
      </c>
      <c r="C68" s="35"/>
      <c r="D68" s="16"/>
      <c r="E68" s="16"/>
      <c r="F68" s="36"/>
      <c r="G68" s="18">
        <f>SUM(G66:G67)</f>
        <v>649485</v>
      </c>
    </row>
    <row r="69" spans="1:7" s="44" customFormat="1" ht="15">
      <c r="A69" s="8"/>
      <c r="B69" s="7" t="s">
        <v>57</v>
      </c>
      <c r="C69" s="23" t="s">
        <v>61</v>
      </c>
      <c r="D69" s="7"/>
      <c r="E69" s="7"/>
      <c r="F69" s="24">
        <v>0</v>
      </c>
      <c r="G69" s="37">
        <f>SUM(G68*F69)</f>
        <v>0</v>
      </c>
    </row>
    <row r="70" spans="1:7" s="44" customFormat="1" ht="15">
      <c r="A70" s="17"/>
      <c r="B70" s="16" t="s">
        <v>38</v>
      </c>
      <c r="C70" s="16"/>
      <c r="D70" s="16"/>
      <c r="E70" s="16"/>
      <c r="F70" s="18"/>
      <c r="G70" s="18">
        <f>SUM(G68:G69)</f>
        <v>649485</v>
      </c>
    </row>
  </sheetData>
  <mergeCells count="5">
    <mergeCell ref="A5:B5"/>
    <mergeCell ref="A1:B1"/>
    <mergeCell ref="A2:B2"/>
    <mergeCell ref="A3:B3"/>
    <mergeCell ref="A4:B4"/>
  </mergeCells>
  <printOptions/>
  <pageMargins left="0.7" right="0.7" top="0.75" bottom="0.75" header="0.3" footer="0.3"/>
  <pageSetup horizontalDpi="600" verticalDpi="600" orientation="landscape" scale="30" r:id="rId3"/>
  <headerFooter>
    <oddHeader xml:space="preserve">&amp;LFY25 Intramural Solicitation Budget and Obligation Plan </oddHead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70"/>
  <sheetViews>
    <sheetView workbookViewId="0" topLeftCell="A1">
      <selection activeCell="A1" sqref="A1:G1"/>
    </sheetView>
  </sheetViews>
  <sheetFormatPr defaultColWidth="9.140625" defaultRowHeight="15"/>
  <cols>
    <col min="1" max="1" width="6.140625" style="6" customWidth="1"/>
    <col min="2" max="2" width="21.8515625" style="5" customWidth="1"/>
    <col min="3" max="3" width="34.140625" style="5" customWidth="1"/>
    <col min="4" max="4" width="27.8515625" style="5" customWidth="1"/>
    <col min="5" max="5" width="9.140625" style="5" customWidth="1"/>
    <col min="6" max="6" width="12.28125" style="13" customWidth="1"/>
    <col min="7" max="7" width="13.00390625" style="13" customWidth="1"/>
    <col min="8" max="16384" width="9.140625" style="9" customWidth="1"/>
  </cols>
  <sheetData>
    <row r="1" spans="1:7" ht="15">
      <c r="A1" s="38"/>
      <c r="B1" s="39"/>
      <c r="C1" s="40" t="s">
        <v>68</v>
      </c>
      <c r="D1" s="39"/>
      <c r="E1" s="39"/>
      <c r="F1" s="41"/>
      <c r="G1" s="42"/>
    </row>
    <row r="2" spans="1:7" ht="15">
      <c r="A2" s="75" t="s">
        <v>46</v>
      </c>
      <c r="B2" s="75"/>
      <c r="C2" s="50" t="str">
        <f>'2025 Lab A'!C1</f>
        <v>eBRAP Log number</v>
      </c>
      <c r="D2" s="50"/>
      <c r="E2" s="50"/>
      <c r="F2" s="50"/>
      <c r="G2" s="51"/>
    </row>
    <row r="3" spans="1:7" ht="15">
      <c r="A3" s="75" t="s">
        <v>66</v>
      </c>
      <c r="B3" s="75"/>
      <c r="C3" s="50" t="str">
        <f>'2025 Lab A'!C2</f>
        <v>Short title</v>
      </c>
      <c r="D3" s="50"/>
      <c r="E3" s="50"/>
      <c r="F3" s="50"/>
      <c r="G3" s="51"/>
    </row>
    <row r="4" spans="1:7" ht="15">
      <c r="A4" s="75" t="s">
        <v>47</v>
      </c>
      <c r="B4" s="75"/>
      <c r="C4" s="50" t="str">
        <f>'2025 Lab A'!C3</f>
        <v>PI Name</v>
      </c>
      <c r="D4" s="50"/>
      <c r="E4" s="50"/>
      <c r="F4" s="50"/>
      <c r="G4" s="51"/>
    </row>
    <row r="5" spans="1:7" ht="15">
      <c r="A5" s="80" t="s">
        <v>67</v>
      </c>
      <c r="B5" s="80"/>
      <c r="C5" s="50"/>
      <c r="D5" s="50"/>
      <c r="E5" s="50"/>
      <c r="F5" s="50"/>
      <c r="G5" s="51"/>
    </row>
    <row r="6" spans="1:7" ht="15">
      <c r="A6" s="80" t="s">
        <v>65</v>
      </c>
      <c r="B6" s="80"/>
      <c r="C6" s="47"/>
      <c r="D6" s="47"/>
      <c r="E6" s="47"/>
      <c r="F6" s="47"/>
      <c r="G6" s="48"/>
    </row>
    <row r="7" spans="1:7" s="43" customFormat="1" ht="25.5">
      <c r="A7" s="19" t="s">
        <v>0</v>
      </c>
      <c r="B7" s="20" t="s">
        <v>5</v>
      </c>
      <c r="C7" s="20" t="s">
        <v>7</v>
      </c>
      <c r="D7" s="20" t="s">
        <v>6</v>
      </c>
      <c r="E7" s="20" t="s">
        <v>17</v>
      </c>
      <c r="F7" s="21" t="s">
        <v>3</v>
      </c>
      <c r="G7" s="22" t="s">
        <v>8</v>
      </c>
    </row>
    <row r="9" spans="1:7" s="44" customFormat="1" ht="15">
      <c r="A9" s="8">
        <v>11</v>
      </c>
      <c r="B9" s="7" t="s">
        <v>9</v>
      </c>
      <c r="C9" s="7"/>
      <c r="D9" s="7"/>
      <c r="E9" s="7">
        <f>SUM(E10:E19)</f>
        <v>0.5</v>
      </c>
      <c r="F9" s="7"/>
      <c r="G9" s="12">
        <f>SUM(G10:G19)</f>
        <v>50000</v>
      </c>
    </row>
    <row r="10" spans="2:7" ht="15">
      <c r="B10" s="11"/>
      <c r="C10" s="5" t="s">
        <v>1</v>
      </c>
      <c r="E10" s="5">
        <v>0.5</v>
      </c>
      <c r="F10" s="13">
        <v>100000</v>
      </c>
      <c r="G10" s="13">
        <f>SUM(E10*F10)</f>
        <v>50000</v>
      </c>
    </row>
    <row r="11" spans="2:7" ht="15">
      <c r="B11" s="11"/>
      <c r="G11" s="13">
        <f aca="true" t="shared" si="0" ref="G11:G17">SUM(E11*F11)</f>
        <v>0</v>
      </c>
    </row>
    <row r="12" spans="2:7" ht="15">
      <c r="B12" s="11"/>
      <c r="G12" s="13">
        <f t="shared" si="0"/>
        <v>0</v>
      </c>
    </row>
    <row r="13" spans="2:7" ht="15">
      <c r="B13" s="11"/>
      <c r="G13" s="13">
        <f t="shared" si="0"/>
        <v>0</v>
      </c>
    </row>
    <row r="14" spans="2:7" ht="15">
      <c r="B14" s="11"/>
      <c r="G14" s="13">
        <f t="shared" si="0"/>
        <v>0</v>
      </c>
    </row>
    <row r="15" spans="2:7" ht="15">
      <c r="B15" s="11"/>
      <c r="G15" s="13">
        <f t="shared" si="0"/>
        <v>0</v>
      </c>
    </row>
    <row r="16" spans="2:7" ht="15">
      <c r="B16" s="11"/>
      <c r="G16" s="13">
        <f t="shared" si="0"/>
        <v>0</v>
      </c>
    </row>
    <row r="17" spans="2:7" ht="15">
      <c r="B17" s="11"/>
      <c r="G17" s="13">
        <f t="shared" si="0"/>
        <v>0</v>
      </c>
    </row>
    <row r="18" spans="2:7" ht="15">
      <c r="B18" s="11"/>
      <c r="G18" s="13">
        <f aca="true" t="shared" si="1" ref="G18:G19">SUM(E18*F18)</f>
        <v>0</v>
      </c>
    </row>
    <row r="19" spans="2:7" ht="15">
      <c r="B19" s="11"/>
      <c r="G19" s="13">
        <f t="shared" si="1"/>
        <v>0</v>
      </c>
    </row>
    <row r="20" spans="1:7" s="44" customFormat="1" ht="15">
      <c r="A20" s="8">
        <v>11</v>
      </c>
      <c r="B20" s="7" t="s">
        <v>10</v>
      </c>
      <c r="C20" s="7"/>
      <c r="D20" s="7"/>
      <c r="E20" s="7">
        <f>SUM(E21:E28)</f>
        <v>0.3</v>
      </c>
      <c r="F20" s="12"/>
      <c r="G20" s="12"/>
    </row>
    <row r="21" spans="3:7" ht="15">
      <c r="C21" s="5" t="s">
        <v>18</v>
      </c>
      <c r="E21" s="5">
        <v>0.3</v>
      </c>
      <c r="F21" s="13">
        <v>0</v>
      </c>
      <c r="G21" s="13">
        <f>SUM(E21*F21)</f>
        <v>0</v>
      </c>
    </row>
    <row r="22" ht="15">
      <c r="G22" s="13">
        <f aca="true" t="shared" si="2" ref="G22:G26">SUM(E22*F22)</f>
        <v>0</v>
      </c>
    </row>
    <row r="23" ht="15">
      <c r="G23" s="13">
        <f t="shared" si="2"/>
        <v>0</v>
      </c>
    </row>
    <row r="24" ht="15">
      <c r="G24" s="13">
        <f t="shared" si="2"/>
        <v>0</v>
      </c>
    </row>
    <row r="25" ht="15">
      <c r="G25" s="13">
        <f t="shared" si="2"/>
        <v>0</v>
      </c>
    </row>
    <row r="26" ht="15">
      <c r="G26" s="13">
        <f t="shared" si="2"/>
        <v>0</v>
      </c>
    </row>
    <row r="27" ht="15">
      <c r="G27" s="13">
        <f aca="true" t="shared" si="3" ref="G27:G28">SUM(E27*F27)</f>
        <v>0</v>
      </c>
    </row>
    <row r="28" ht="15">
      <c r="G28" s="13">
        <f t="shared" si="3"/>
        <v>0</v>
      </c>
    </row>
    <row r="29" spans="1:7" s="44" customFormat="1" ht="15">
      <c r="A29" s="8">
        <v>21</v>
      </c>
      <c r="B29" s="7" t="s">
        <v>11</v>
      </c>
      <c r="C29" s="7"/>
      <c r="D29" s="7"/>
      <c r="E29" s="7"/>
      <c r="F29" s="12"/>
      <c r="G29" s="12">
        <f>SUM(G30:G32)</f>
        <v>15000</v>
      </c>
    </row>
    <row r="30" spans="3:7" ht="15">
      <c r="C30" s="5" t="s">
        <v>26</v>
      </c>
      <c r="D30" s="5" t="s">
        <v>2</v>
      </c>
      <c r="E30" s="5">
        <v>3</v>
      </c>
      <c r="F30" s="13">
        <v>3000</v>
      </c>
      <c r="G30" s="13">
        <f>SUM(E30*F30)</f>
        <v>9000</v>
      </c>
    </row>
    <row r="31" spans="3:7" ht="15">
      <c r="C31" s="5" t="s">
        <v>27</v>
      </c>
      <c r="D31" s="5" t="s">
        <v>28</v>
      </c>
      <c r="E31" s="5">
        <v>2</v>
      </c>
      <c r="F31" s="13">
        <v>3000</v>
      </c>
      <c r="G31" s="13">
        <f>SUM(E31*F31)</f>
        <v>6000</v>
      </c>
    </row>
    <row r="32" ht="15">
      <c r="G32" s="13">
        <f>SUM(E32*F32)</f>
        <v>0</v>
      </c>
    </row>
    <row r="33" spans="1:7" s="44" customFormat="1" ht="15">
      <c r="A33" s="8">
        <v>22</v>
      </c>
      <c r="B33" s="7" t="s">
        <v>34</v>
      </c>
      <c r="C33" s="7"/>
      <c r="D33" s="7"/>
      <c r="E33" s="7"/>
      <c r="F33" s="12"/>
      <c r="G33" s="12">
        <f>SUM(G34:G35)</f>
        <v>2500</v>
      </c>
    </row>
    <row r="34" spans="1:7" ht="15">
      <c r="A34" s="10"/>
      <c r="B34" s="9"/>
      <c r="C34" s="9" t="s">
        <v>4</v>
      </c>
      <c r="D34" s="9" t="s">
        <v>19</v>
      </c>
      <c r="E34" s="9">
        <v>10</v>
      </c>
      <c r="F34" s="14">
        <v>250</v>
      </c>
      <c r="G34" s="14">
        <f>SUM(E34*F34)</f>
        <v>2500</v>
      </c>
    </row>
    <row r="35" ht="15">
      <c r="G35" s="14">
        <f>SUM(E35*F35)</f>
        <v>0</v>
      </c>
    </row>
    <row r="36" spans="1:7" s="44" customFormat="1" ht="15">
      <c r="A36" s="8">
        <v>23</v>
      </c>
      <c r="B36" s="7" t="s">
        <v>33</v>
      </c>
      <c r="C36" s="7"/>
      <c r="D36" s="7"/>
      <c r="E36" s="7"/>
      <c r="F36" s="12"/>
      <c r="G36" s="12">
        <f>SUM(G37:G38)</f>
        <v>8000</v>
      </c>
    </row>
    <row r="37" spans="3:7" ht="15">
      <c r="C37" s="5" t="s">
        <v>20</v>
      </c>
      <c r="D37" s="5" t="s">
        <v>21</v>
      </c>
      <c r="E37" s="5">
        <v>1</v>
      </c>
      <c r="F37" s="13">
        <v>8000</v>
      </c>
      <c r="G37" s="13">
        <f>SUM(E37*F37)</f>
        <v>8000</v>
      </c>
    </row>
    <row r="38" ht="15">
      <c r="G38" s="13">
        <f>SUM(E38*F38)</f>
        <v>0</v>
      </c>
    </row>
    <row r="39" spans="1:7" s="44" customFormat="1" ht="15">
      <c r="A39" s="8">
        <v>24</v>
      </c>
      <c r="B39" s="7" t="s">
        <v>12</v>
      </c>
      <c r="C39" s="7"/>
      <c r="D39" s="7"/>
      <c r="E39" s="7"/>
      <c r="F39" s="12"/>
      <c r="G39" s="12">
        <f>SUM(G40:G41)</f>
        <v>5000</v>
      </c>
    </row>
    <row r="40" spans="3:7" ht="15">
      <c r="C40" s="5" t="s">
        <v>22</v>
      </c>
      <c r="D40" s="5" t="s">
        <v>23</v>
      </c>
      <c r="E40" s="5">
        <v>2</v>
      </c>
      <c r="F40" s="13">
        <v>2500</v>
      </c>
      <c r="G40" s="13">
        <f>SUM(E40*F40)</f>
        <v>5000</v>
      </c>
    </row>
    <row r="41" ht="15">
      <c r="G41" s="13">
        <f>SUM(E41*F41)</f>
        <v>0</v>
      </c>
    </row>
    <row r="42" spans="1:7" s="44" customFormat="1" ht="15">
      <c r="A42" s="8">
        <v>25</v>
      </c>
      <c r="B42" s="7" t="s">
        <v>35</v>
      </c>
      <c r="C42" s="7"/>
      <c r="D42" s="7"/>
      <c r="E42" s="7"/>
      <c r="F42" s="12"/>
      <c r="G42" s="12">
        <f>SUM(G43,G47)</f>
        <v>165000</v>
      </c>
    </row>
    <row r="43" spans="1:7" s="44" customFormat="1" ht="15">
      <c r="A43" s="8">
        <v>25</v>
      </c>
      <c r="B43" s="15" t="s">
        <v>36</v>
      </c>
      <c r="C43" s="7"/>
      <c r="D43" s="7"/>
      <c r="E43" s="7">
        <f>SUM(E44:E46)</f>
        <v>2</v>
      </c>
      <c r="F43" s="12"/>
      <c r="G43" s="12">
        <f>SUM(G44:G46)</f>
        <v>130000</v>
      </c>
    </row>
    <row r="44" spans="3:7" ht="15">
      <c r="C44" s="45" t="s">
        <v>69</v>
      </c>
      <c r="D44" s="5" t="s">
        <v>24</v>
      </c>
      <c r="E44" s="5">
        <v>1</v>
      </c>
      <c r="F44" s="13">
        <v>60000</v>
      </c>
      <c r="G44" s="13">
        <f>SUM(E44*F44)</f>
        <v>60000</v>
      </c>
    </row>
    <row r="45" spans="3:7" ht="15">
      <c r="C45" s="45" t="s">
        <v>69</v>
      </c>
      <c r="D45" s="5" t="s">
        <v>25</v>
      </c>
      <c r="E45" s="5">
        <v>1</v>
      </c>
      <c r="F45" s="13">
        <v>70000</v>
      </c>
      <c r="G45" s="13">
        <f>SUM(E45*F45)</f>
        <v>70000</v>
      </c>
    </row>
    <row r="46" ht="15">
      <c r="G46" s="13">
        <f>SUM(E46*F46)</f>
        <v>0</v>
      </c>
    </row>
    <row r="47" spans="1:7" s="44" customFormat="1" ht="15">
      <c r="A47" s="8">
        <v>25</v>
      </c>
      <c r="B47" s="15" t="s">
        <v>37</v>
      </c>
      <c r="C47" s="7"/>
      <c r="D47" s="7"/>
      <c r="E47" s="7"/>
      <c r="F47" s="12"/>
      <c r="G47" s="12">
        <f>SUM(G48:G50)</f>
        <v>35000</v>
      </c>
    </row>
    <row r="48" spans="3:7" ht="15">
      <c r="C48" s="5" t="s">
        <v>29</v>
      </c>
      <c r="E48" s="5">
        <v>1</v>
      </c>
      <c r="F48" s="13">
        <v>35000</v>
      </c>
      <c r="G48" s="13">
        <f>SUM(E48*F48)</f>
        <v>35000</v>
      </c>
    </row>
    <row r="49" ht="15">
      <c r="G49" s="13">
        <f aca="true" t="shared" si="4" ref="G49:G50">SUM(E49*F49)</f>
        <v>0</v>
      </c>
    </row>
    <row r="50" ht="15">
      <c r="G50" s="13">
        <f t="shared" si="4"/>
        <v>0</v>
      </c>
    </row>
    <row r="51" spans="1:7" s="44" customFormat="1" ht="15">
      <c r="A51" s="8">
        <v>26</v>
      </c>
      <c r="B51" s="7" t="s">
        <v>13</v>
      </c>
      <c r="C51" s="7"/>
      <c r="D51" s="7"/>
      <c r="E51" s="7"/>
      <c r="F51" s="12"/>
      <c r="G51" s="12">
        <f>SUM(G52:G55)</f>
        <v>60600</v>
      </c>
    </row>
    <row r="52" spans="3:7" ht="15">
      <c r="C52" s="5" t="s">
        <v>30</v>
      </c>
      <c r="E52" s="5">
        <v>1</v>
      </c>
      <c r="F52" s="13">
        <v>40000</v>
      </c>
      <c r="G52" s="13">
        <f>SUM(E52*F52)</f>
        <v>40000</v>
      </c>
    </row>
    <row r="53" spans="3:7" ht="15">
      <c r="C53" s="5" t="s">
        <v>31</v>
      </c>
      <c r="E53" s="5">
        <v>1</v>
      </c>
      <c r="F53" s="13">
        <v>20000</v>
      </c>
      <c r="G53" s="13">
        <f>SUM(E53*F53)</f>
        <v>20000</v>
      </c>
    </row>
    <row r="54" spans="3:7" ht="15">
      <c r="C54" s="5" t="s">
        <v>40</v>
      </c>
      <c r="E54" s="5">
        <v>40</v>
      </c>
      <c r="F54" s="13">
        <v>15</v>
      </c>
      <c r="G54" s="13">
        <f>SUM(E54*F54)</f>
        <v>600</v>
      </c>
    </row>
    <row r="55" ht="15">
      <c r="G55" s="13">
        <f>SUM(E55*F55)</f>
        <v>0</v>
      </c>
    </row>
    <row r="56" spans="1:7" s="44" customFormat="1" ht="15">
      <c r="A56" s="8">
        <v>31</v>
      </c>
      <c r="B56" s="7" t="s">
        <v>14</v>
      </c>
      <c r="C56" s="7"/>
      <c r="D56" s="7"/>
      <c r="E56" s="7"/>
      <c r="F56" s="12"/>
      <c r="G56" s="12">
        <f>SUM(G57:G59)</f>
        <v>120000</v>
      </c>
    </row>
    <row r="57" spans="3:7" ht="15">
      <c r="C57" s="5" t="s">
        <v>32</v>
      </c>
      <c r="E57" s="5">
        <v>1</v>
      </c>
      <c r="F57" s="13">
        <v>120000</v>
      </c>
      <c r="G57" s="13">
        <f>SUM(E57*F57)</f>
        <v>120000</v>
      </c>
    </row>
    <row r="58" ht="15">
      <c r="G58" s="13">
        <f aca="true" t="shared" si="5" ref="G58:G59">SUM(E58*F58)</f>
        <v>0</v>
      </c>
    </row>
    <row r="59" ht="15">
      <c r="G59" s="13">
        <f t="shared" si="5"/>
        <v>0</v>
      </c>
    </row>
    <row r="60" spans="1:7" s="44" customFormat="1" ht="15">
      <c r="A60" s="17"/>
      <c r="B60" s="16" t="s">
        <v>45</v>
      </c>
      <c r="C60" s="16"/>
      <c r="D60" s="16"/>
      <c r="E60" s="16"/>
      <c r="F60" s="18"/>
      <c r="G60" s="18">
        <f>SUM(G9,G29,G33,G36,G39,G42,G51,G56)</f>
        <v>426100</v>
      </c>
    </row>
    <row r="62" spans="1:7" s="44" customFormat="1" ht="15">
      <c r="A62" s="8"/>
      <c r="B62" s="7" t="s">
        <v>16</v>
      </c>
      <c r="C62" s="7"/>
      <c r="D62" s="7"/>
      <c r="E62" s="7"/>
      <c r="F62" s="12"/>
      <c r="G62" s="12">
        <f>SUM(G63:G65)</f>
        <v>55000</v>
      </c>
    </row>
    <row r="63" spans="1:7" ht="15">
      <c r="A63" s="10"/>
      <c r="B63" s="9"/>
      <c r="C63" s="9" t="s">
        <v>39</v>
      </c>
      <c r="D63" s="9" t="s">
        <v>42</v>
      </c>
      <c r="E63" s="9">
        <v>5</v>
      </c>
      <c r="F63" s="14">
        <v>1400</v>
      </c>
      <c r="G63" s="14">
        <f>SUM(E63*F63)</f>
        <v>7000</v>
      </c>
    </row>
    <row r="64" spans="3:7" ht="13.5" customHeight="1">
      <c r="C64" s="5" t="s">
        <v>41</v>
      </c>
      <c r="D64" s="5" t="s">
        <v>43</v>
      </c>
      <c r="E64" s="5">
        <v>40</v>
      </c>
      <c r="F64" s="13">
        <v>1200</v>
      </c>
      <c r="G64" s="13">
        <f>SUM(E64*F64)</f>
        <v>48000</v>
      </c>
    </row>
    <row r="65" ht="13.5" customHeight="1"/>
    <row r="66" spans="1:7" s="44" customFormat="1" ht="13.5" customHeight="1">
      <c r="A66" s="17"/>
      <c r="B66" s="16" t="s">
        <v>44</v>
      </c>
      <c r="C66" s="16"/>
      <c r="D66" s="16"/>
      <c r="E66" s="16"/>
      <c r="F66" s="18"/>
      <c r="G66" s="18">
        <f>SUM(G60,G62)</f>
        <v>481100</v>
      </c>
    </row>
    <row r="67" spans="1:7" s="44" customFormat="1" ht="15">
      <c r="A67" s="8">
        <v>32</v>
      </c>
      <c r="B67" s="7" t="s">
        <v>15</v>
      </c>
      <c r="C67" s="23" t="s">
        <v>59</v>
      </c>
      <c r="D67" s="7"/>
      <c r="E67" s="7"/>
      <c r="F67" s="24">
        <v>0.35</v>
      </c>
      <c r="G67" s="12">
        <f>SUM(F67*G66)</f>
        <v>168385</v>
      </c>
    </row>
    <row r="68" spans="1:7" s="44" customFormat="1" ht="15">
      <c r="A68" s="17"/>
      <c r="B68" s="16" t="s">
        <v>60</v>
      </c>
      <c r="C68" s="35"/>
      <c r="D68" s="16"/>
      <c r="E68" s="16"/>
      <c r="F68" s="36"/>
      <c r="G68" s="18">
        <f>SUM(G66:G67)</f>
        <v>649485</v>
      </c>
    </row>
    <row r="69" spans="1:7" s="44" customFormat="1" ht="15">
      <c r="A69" s="8"/>
      <c r="B69" s="7" t="s">
        <v>57</v>
      </c>
      <c r="C69" s="23" t="s">
        <v>61</v>
      </c>
      <c r="D69" s="7"/>
      <c r="E69" s="7"/>
      <c r="F69" s="24">
        <v>0</v>
      </c>
      <c r="G69" s="37">
        <f>SUM(G68*F69)</f>
        <v>0</v>
      </c>
    </row>
    <row r="70" spans="1:7" s="44" customFormat="1" ht="15">
      <c r="A70" s="17"/>
      <c r="B70" s="16" t="s">
        <v>38</v>
      </c>
      <c r="C70" s="16"/>
      <c r="D70" s="16"/>
      <c r="E70" s="16"/>
      <c r="F70" s="18"/>
      <c r="G70" s="18">
        <f>SUM(G68:G69)</f>
        <v>649485</v>
      </c>
    </row>
  </sheetData>
  <mergeCells count="5"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horizontalDpi="600" verticalDpi="600" orientation="landscape" scale="29" r:id="rId3"/>
  <headerFooter>
    <oddHeader xml:space="preserve">&amp;LFY25 Intramural Solicitation Budget and Obligation Plan </oddHead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70"/>
  <sheetViews>
    <sheetView workbookViewId="0" topLeftCell="A1">
      <selection activeCell="C23" sqref="C23"/>
    </sheetView>
  </sheetViews>
  <sheetFormatPr defaultColWidth="9.140625" defaultRowHeight="15"/>
  <cols>
    <col min="1" max="1" width="6.140625" style="6" customWidth="1"/>
    <col min="2" max="2" width="22.28125" style="5" customWidth="1"/>
    <col min="3" max="3" width="34.140625" style="5" customWidth="1"/>
    <col min="4" max="4" width="27.8515625" style="5" customWidth="1"/>
    <col min="5" max="5" width="9.140625" style="5" customWidth="1"/>
    <col min="6" max="6" width="12.28125" style="13" customWidth="1"/>
    <col min="7" max="7" width="13.00390625" style="13" customWidth="1"/>
    <col min="8" max="16384" width="9.140625" style="9" customWidth="1"/>
  </cols>
  <sheetData>
    <row r="1" spans="1:7" ht="15">
      <c r="A1" s="101" t="s">
        <v>46</v>
      </c>
      <c r="B1" s="101"/>
      <c r="C1" s="52" t="str">
        <f>'2025 Lab A'!C1</f>
        <v>eBRAP Log number</v>
      </c>
      <c r="D1" s="50"/>
      <c r="E1" s="50"/>
      <c r="F1" s="50"/>
      <c r="G1" s="51"/>
    </row>
    <row r="2" spans="1:7" ht="15">
      <c r="A2" s="101" t="s">
        <v>66</v>
      </c>
      <c r="B2" s="101"/>
      <c r="C2" s="52" t="str">
        <f>'2025 Lab A'!C2</f>
        <v>Short title</v>
      </c>
      <c r="D2" s="50"/>
      <c r="E2" s="50"/>
      <c r="F2" s="50"/>
      <c r="G2" s="51"/>
    </row>
    <row r="3" spans="1:7" ht="15">
      <c r="A3" s="101" t="s">
        <v>47</v>
      </c>
      <c r="B3" s="101"/>
      <c r="C3" s="52" t="str">
        <f>'2025 Lab A'!C3</f>
        <v>PI Name</v>
      </c>
      <c r="D3" s="50"/>
      <c r="E3" s="50"/>
      <c r="F3" s="50"/>
      <c r="G3" s="51"/>
    </row>
    <row r="4" spans="1:7" ht="15">
      <c r="A4" s="101" t="s">
        <v>73</v>
      </c>
      <c r="B4" s="102"/>
      <c r="C4" s="46" t="s">
        <v>74</v>
      </c>
      <c r="D4" s="50"/>
      <c r="E4" s="50"/>
      <c r="F4" s="50"/>
      <c r="G4" s="51"/>
    </row>
    <row r="5" spans="1:7" ht="15">
      <c r="A5" s="101" t="s">
        <v>72</v>
      </c>
      <c r="B5" s="102"/>
      <c r="C5" s="46">
        <v>2027</v>
      </c>
      <c r="D5" s="50"/>
      <c r="E5" s="50"/>
      <c r="F5" s="50"/>
      <c r="G5" s="51"/>
    </row>
    <row r="6" spans="1:7" s="43" customFormat="1" ht="25.5">
      <c r="A6" s="19" t="s">
        <v>0</v>
      </c>
      <c r="B6" s="20" t="s">
        <v>5</v>
      </c>
      <c r="C6" s="20" t="s">
        <v>7</v>
      </c>
      <c r="D6" s="20" t="s">
        <v>6</v>
      </c>
      <c r="E6" s="20" t="s">
        <v>17</v>
      </c>
      <c r="F6" s="21" t="s">
        <v>3</v>
      </c>
      <c r="G6" s="22" t="s">
        <v>8</v>
      </c>
    </row>
    <row r="8" spans="1:7" s="44" customFormat="1" ht="15">
      <c r="A8" s="8">
        <v>11</v>
      </c>
      <c r="B8" s="7" t="s">
        <v>9</v>
      </c>
      <c r="C8" s="7"/>
      <c r="D8" s="7"/>
      <c r="E8" s="7">
        <f>SUM(E9:E19)</f>
        <v>0.5</v>
      </c>
      <c r="F8" s="7"/>
      <c r="G8" s="12">
        <f>SUM(G9:G19)</f>
        <v>50000</v>
      </c>
    </row>
    <row r="9" spans="2:7" ht="15">
      <c r="B9" s="11"/>
      <c r="C9" s="5" t="s">
        <v>1</v>
      </c>
      <c r="E9" s="5">
        <v>0.5</v>
      </c>
      <c r="F9" s="13">
        <v>100000</v>
      </c>
      <c r="G9" s="13">
        <f>SUM(E9*F9)</f>
        <v>50000</v>
      </c>
    </row>
    <row r="10" spans="2:7" ht="15">
      <c r="B10" s="11"/>
      <c r="G10" s="13">
        <f aca="true" t="shared" si="0" ref="G10:G17">SUM(E10*F10)</f>
        <v>0</v>
      </c>
    </row>
    <row r="11" spans="2:7" ht="15">
      <c r="B11" s="11"/>
      <c r="G11" s="13">
        <f t="shared" si="0"/>
        <v>0</v>
      </c>
    </row>
    <row r="12" spans="2:7" ht="15">
      <c r="B12" s="11"/>
      <c r="G12" s="13">
        <f t="shared" si="0"/>
        <v>0</v>
      </c>
    </row>
    <row r="13" spans="2:7" ht="15">
      <c r="B13" s="11"/>
      <c r="G13" s="13">
        <f t="shared" si="0"/>
        <v>0</v>
      </c>
    </row>
    <row r="14" spans="2:7" ht="15">
      <c r="B14" s="11"/>
      <c r="G14" s="13">
        <f t="shared" si="0"/>
        <v>0</v>
      </c>
    </row>
    <row r="15" spans="2:7" ht="15">
      <c r="B15" s="11"/>
      <c r="G15" s="13">
        <f t="shared" si="0"/>
        <v>0</v>
      </c>
    </row>
    <row r="16" spans="2:7" ht="15">
      <c r="B16" s="11"/>
      <c r="G16" s="13">
        <f t="shared" si="0"/>
        <v>0</v>
      </c>
    </row>
    <row r="17" spans="2:7" ht="15">
      <c r="B17" s="11"/>
      <c r="G17" s="13">
        <f t="shared" si="0"/>
        <v>0</v>
      </c>
    </row>
    <row r="18" spans="2:7" ht="15">
      <c r="B18" s="11"/>
      <c r="G18" s="13">
        <f aca="true" t="shared" si="1" ref="G18:G19">SUM(E18*F18)</f>
        <v>0</v>
      </c>
    </row>
    <row r="19" spans="2:7" ht="15">
      <c r="B19" s="11"/>
      <c r="G19" s="13">
        <f t="shared" si="1"/>
        <v>0</v>
      </c>
    </row>
    <row r="20" spans="1:7" s="44" customFormat="1" ht="15">
      <c r="A20" s="8">
        <v>11</v>
      </c>
      <c r="B20" s="7" t="s">
        <v>10</v>
      </c>
      <c r="C20" s="7"/>
      <c r="D20" s="7"/>
      <c r="E20" s="7">
        <f>SUM(E21:E28)</f>
        <v>0.3</v>
      </c>
      <c r="F20" s="12"/>
      <c r="G20" s="12"/>
    </row>
    <row r="21" spans="3:7" ht="15">
      <c r="C21" s="5" t="s">
        <v>18</v>
      </c>
      <c r="E21" s="5">
        <v>0.3</v>
      </c>
      <c r="F21" s="13">
        <v>0</v>
      </c>
      <c r="G21" s="13">
        <f>SUM(E21*F21)</f>
        <v>0</v>
      </c>
    </row>
    <row r="22" ht="15">
      <c r="G22" s="13">
        <f aca="true" t="shared" si="2" ref="G22:G26">SUM(E22*F22)</f>
        <v>0</v>
      </c>
    </row>
    <row r="23" ht="15">
      <c r="G23" s="13">
        <f t="shared" si="2"/>
        <v>0</v>
      </c>
    </row>
    <row r="24" ht="15">
      <c r="G24" s="13">
        <f t="shared" si="2"/>
        <v>0</v>
      </c>
    </row>
    <row r="25" ht="15">
      <c r="G25" s="13">
        <f t="shared" si="2"/>
        <v>0</v>
      </c>
    </row>
    <row r="26" ht="15">
      <c r="G26" s="13">
        <f t="shared" si="2"/>
        <v>0</v>
      </c>
    </row>
    <row r="27" ht="15">
      <c r="G27" s="13">
        <f aca="true" t="shared" si="3" ref="G27:G28">SUM(E27*F27)</f>
        <v>0</v>
      </c>
    </row>
    <row r="28" ht="15">
      <c r="G28" s="13">
        <f t="shared" si="3"/>
        <v>0</v>
      </c>
    </row>
    <row r="29" spans="1:7" s="44" customFormat="1" ht="15">
      <c r="A29" s="8">
        <v>21</v>
      </c>
      <c r="B29" s="7" t="s">
        <v>11</v>
      </c>
      <c r="C29" s="7"/>
      <c r="D29" s="7"/>
      <c r="E29" s="7"/>
      <c r="F29" s="12"/>
      <c r="G29" s="12">
        <f>SUM(G30:G32)</f>
        <v>15000</v>
      </c>
    </row>
    <row r="30" spans="3:7" ht="15">
      <c r="C30" s="5" t="s">
        <v>26</v>
      </c>
      <c r="D30" s="5" t="s">
        <v>2</v>
      </c>
      <c r="E30" s="5">
        <v>3</v>
      </c>
      <c r="F30" s="13">
        <v>3000</v>
      </c>
      <c r="G30" s="13">
        <f>SUM(E30*F30)</f>
        <v>9000</v>
      </c>
    </row>
    <row r="31" spans="3:7" ht="15">
      <c r="C31" s="5" t="s">
        <v>27</v>
      </c>
      <c r="D31" s="5" t="s">
        <v>28</v>
      </c>
      <c r="E31" s="5">
        <v>2</v>
      </c>
      <c r="F31" s="13">
        <v>3000</v>
      </c>
      <c r="G31" s="13">
        <f>SUM(E31*F31)</f>
        <v>6000</v>
      </c>
    </row>
    <row r="32" ht="15">
      <c r="G32" s="13">
        <f>SUM(E32*F32)</f>
        <v>0</v>
      </c>
    </row>
    <row r="33" spans="1:7" s="44" customFormat="1" ht="15">
      <c r="A33" s="8">
        <v>22</v>
      </c>
      <c r="B33" s="7" t="s">
        <v>34</v>
      </c>
      <c r="C33" s="7"/>
      <c r="D33" s="7"/>
      <c r="E33" s="7"/>
      <c r="F33" s="12"/>
      <c r="G33" s="12">
        <f>SUM(G34:G35)</f>
        <v>2500</v>
      </c>
    </row>
    <row r="34" spans="1:7" ht="15">
      <c r="A34" s="10"/>
      <c r="B34" s="9"/>
      <c r="C34" s="9" t="s">
        <v>4</v>
      </c>
      <c r="D34" s="9" t="s">
        <v>19</v>
      </c>
      <c r="E34" s="9">
        <v>10</v>
      </c>
      <c r="F34" s="14">
        <v>250</v>
      </c>
      <c r="G34" s="14">
        <f>SUM(E34*F34)</f>
        <v>2500</v>
      </c>
    </row>
    <row r="35" ht="15">
      <c r="G35" s="14">
        <f>SUM(E35*F35)</f>
        <v>0</v>
      </c>
    </row>
    <row r="36" spans="1:7" s="44" customFormat="1" ht="15">
      <c r="A36" s="8">
        <v>23</v>
      </c>
      <c r="B36" s="7" t="s">
        <v>33</v>
      </c>
      <c r="C36" s="7"/>
      <c r="D36" s="7"/>
      <c r="E36" s="7"/>
      <c r="F36" s="12"/>
      <c r="G36" s="12">
        <f>SUM(G37:G38)</f>
        <v>8000</v>
      </c>
    </row>
    <row r="37" spans="3:7" ht="15">
      <c r="C37" s="5" t="s">
        <v>20</v>
      </c>
      <c r="D37" s="5" t="s">
        <v>21</v>
      </c>
      <c r="E37" s="5">
        <v>1</v>
      </c>
      <c r="F37" s="13">
        <v>8000</v>
      </c>
      <c r="G37" s="13">
        <f>SUM(E37*F37)</f>
        <v>8000</v>
      </c>
    </row>
    <row r="38" ht="15">
      <c r="G38" s="13">
        <f>SUM(E38*F38)</f>
        <v>0</v>
      </c>
    </row>
    <row r="39" spans="1:7" s="44" customFormat="1" ht="15">
      <c r="A39" s="8">
        <v>24</v>
      </c>
      <c r="B39" s="7" t="s">
        <v>12</v>
      </c>
      <c r="C39" s="7"/>
      <c r="D39" s="7"/>
      <c r="E39" s="7"/>
      <c r="F39" s="12"/>
      <c r="G39" s="12">
        <f>SUM(G40:G41)</f>
        <v>5000</v>
      </c>
    </row>
    <row r="40" spans="3:7" ht="15">
      <c r="C40" s="5" t="s">
        <v>22</v>
      </c>
      <c r="D40" s="5" t="s">
        <v>23</v>
      </c>
      <c r="E40" s="5">
        <v>2</v>
      </c>
      <c r="F40" s="13">
        <v>2500</v>
      </c>
      <c r="G40" s="13">
        <f>SUM(E40*F40)</f>
        <v>5000</v>
      </c>
    </row>
    <row r="41" ht="15">
      <c r="G41" s="13">
        <f>SUM(E41*F41)</f>
        <v>0</v>
      </c>
    </row>
    <row r="42" spans="1:7" s="44" customFormat="1" ht="15">
      <c r="A42" s="8">
        <v>25</v>
      </c>
      <c r="B42" s="7" t="s">
        <v>35</v>
      </c>
      <c r="C42" s="7"/>
      <c r="D42" s="7"/>
      <c r="E42" s="7"/>
      <c r="F42" s="12"/>
      <c r="G42" s="12">
        <f>SUM(G43,G47)</f>
        <v>165000</v>
      </c>
    </row>
    <row r="43" spans="1:7" s="44" customFormat="1" ht="15">
      <c r="A43" s="8">
        <v>25</v>
      </c>
      <c r="B43" s="15" t="s">
        <v>36</v>
      </c>
      <c r="C43" s="7"/>
      <c r="D43" s="7"/>
      <c r="E43" s="7">
        <f>SUM(E44:E46)</f>
        <v>2</v>
      </c>
      <c r="F43" s="12"/>
      <c r="G43" s="12">
        <f>SUM(G44:G46)</f>
        <v>130000</v>
      </c>
    </row>
    <row r="44" spans="3:7" ht="15">
      <c r="C44" s="45" t="s">
        <v>69</v>
      </c>
      <c r="D44" s="5" t="s">
        <v>24</v>
      </c>
      <c r="E44" s="5">
        <v>1</v>
      </c>
      <c r="F44" s="13">
        <v>60000</v>
      </c>
      <c r="G44" s="13">
        <f>SUM(E44*F44)</f>
        <v>60000</v>
      </c>
    </row>
    <row r="45" spans="3:7" ht="15">
      <c r="C45" s="45" t="s">
        <v>69</v>
      </c>
      <c r="D45" s="5" t="s">
        <v>25</v>
      </c>
      <c r="E45" s="5">
        <v>1</v>
      </c>
      <c r="F45" s="13">
        <v>70000</v>
      </c>
      <c r="G45" s="13">
        <f>SUM(E45*F45)</f>
        <v>70000</v>
      </c>
    </row>
    <row r="46" ht="15">
      <c r="G46" s="13">
        <f>SUM(E46*F46)</f>
        <v>0</v>
      </c>
    </row>
    <row r="47" spans="1:7" s="44" customFormat="1" ht="15">
      <c r="A47" s="8">
        <v>25</v>
      </c>
      <c r="B47" s="15" t="s">
        <v>37</v>
      </c>
      <c r="C47" s="7"/>
      <c r="D47" s="7"/>
      <c r="E47" s="7"/>
      <c r="F47" s="12"/>
      <c r="G47" s="12">
        <f>SUM(G48:G50)</f>
        <v>35000</v>
      </c>
    </row>
    <row r="48" spans="3:7" ht="15">
      <c r="C48" s="5" t="s">
        <v>29</v>
      </c>
      <c r="E48" s="5">
        <v>1</v>
      </c>
      <c r="F48" s="13">
        <v>35000</v>
      </c>
      <c r="G48" s="13">
        <f>SUM(E48*F48)</f>
        <v>35000</v>
      </c>
    </row>
    <row r="49" ht="15">
      <c r="G49" s="13">
        <f aca="true" t="shared" si="4" ref="G49:G50">SUM(E49*F49)</f>
        <v>0</v>
      </c>
    </row>
    <row r="50" ht="15">
      <c r="G50" s="13">
        <f t="shared" si="4"/>
        <v>0</v>
      </c>
    </row>
    <row r="51" spans="1:7" s="44" customFormat="1" ht="15">
      <c r="A51" s="8">
        <v>26</v>
      </c>
      <c r="B51" s="7" t="s">
        <v>13</v>
      </c>
      <c r="C51" s="7"/>
      <c r="D51" s="7"/>
      <c r="E51" s="7"/>
      <c r="F51" s="12"/>
      <c r="G51" s="12">
        <f>SUM(G52:G55)</f>
        <v>60600</v>
      </c>
    </row>
    <row r="52" spans="3:7" ht="15">
      <c r="C52" s="5" t="s">
        <v>30</v>
      </c>
      <c r="E52" s="5">
        <v>1</v>
      </c>
      <c r="F52" s="13">
        <v>40000</v>
      </c>
      <c r="G52" s="13">
        <f>SUM(E52*F52)</f>
        <v>40000</v>
      </c>
    </row>
    <row r="53" spans="3:7" ht="15">
      <c r="C53" s="5" t="s">
        <v>31</v>
      </c>
      <c r="E53" s="5">
        <v>1</v>
      </c>
      <c r="F53" s="13">
        <v>20000</v>
      </c>
      <c r="G53" s="13">
        <f>SUM(E53*F53)</f>
        <v>20000</v>
      </c>
    </row>
    <row r="54" spans="3:7" ht="15">
      <c r="C54" s="5" t="s">
        <v>40</v>
      </c>
      <c r="E54" s="5">
        <v>40</v>
      </c>
      <c r="F54" s="13">
        <v>15</v>
      </c>
      <c r="G54" s="13">
        <f>SUM(E54*F54)</f>
        <v>600</v>
      </c>
    </row>
    <row r="55" ht="15">
      <c r="G55" s="13">
        <f>SUM(E55*F55)</f>
        <v>0</v>
      </c>
    </row>
    <row r="56" spans="1:7" s="44" customFormat="1" ht="15">
      <c r="A56" s="8">
        <v>31</v>
      </c>
      <c r="B56" s="7" t="s">
        <v>14</v>
      </c>
      <c r="C56" s="7"/>
      <c r="D56" s="7"/>
      <c r="E56" s="7"/>
      <c r="F56" s="12"/>
      <c r="G56" s="12">
        <f>SUM(G57:G59)</f>
        <v>120000</v>
      </c>
    </row>
    <row r="57" spans="3:7" ht="15">
      <c r="C57" s="5" t="s">
        <v>32</v>
      </c>
      <c r="E57" s="5">
        <v>1</v>
      </c>
      <c r="F57" s="13">
        <v>120000</v>
      </c>
      <c r="G57" s="13">
        <f>SUM(E57*F57)</f>
        <v>120000</v>
      </c>
    </row>
    <row r="58" ht="15">
      <c r="G58" s="13">
        <f aca="true" t="shared" si="5" ref="G58:G59">SUM(E58*F58)</f>
        <v>0</v>
      </c>
    </row>
    <row r="59" ht="15">
      <c r="G59" s="13">
        <f t="shared" si="5"/>
        <v>0</v>
      </c>
    </row>
    <row r="60" spans="1:7" s="44" customFormat="1" ht="15">
      <c r="A60" s="17"/>
      <c r="B60" s="16" t="s">
        <v>45</v>
      </c>
      <c r="C60" s="16"/>
      <c r="D60" s="16"/>
      <c r="E60" s="16"/>
      <c r="F60" s="18"/>
      <c r="G60" s="18">
        <f>SUM(G8,G29,G33,G36,G39,G42,G51,G56)</f>
        <v>426100</v>
      </c>
    </row>
    <row r="62" spans="1:7" s="44" customFormat="1" ht="15">
      <c r="A62" s="8"/>
      <c r="B62" s="7" t="s">
        <v>16</v>
      </c>
      <c r="C62" s="7"/>
      <c r="D62" s="7"/>
      <c r="E62" s="7"/>
      <c r="F62" s="12"/>
      <c r="G62" s="12">
        <f>SUM(G63:G65)</f>
        <v>55000</v>
      </c>
    </row>
    <row r="63" spans="1:7" ht="15">
      <c r="A63" s="10"/>
      <c r="B63" s="9"/>
      <c r="C63" s="9" t="s">
        <v>39</v>
      </c>
      <c r="D63" s="9" t="s">
        <v>42</v>
      </c>
      <c r="E63" s="9">
        <v>5</v>
      </c>
      <c r="F63" s="14">
        <v>1400</v>
      </c>
      <c r="G63" s="14">
        <f>SUM(E63*F63)</f>
        <v>7000</v>
      </c>
    </row>
    <row r="64" spans="3:7" ht="13.5" customHeight="1">
      <c r="C64" s="5" t="s">
        <v>41</v>
      </c>
      <c r="D64" s="5" t="s">
        <v>43</v>
      </c>
      <c r="E64" s="5">
        <v>40</v>
      </c>
      <c r="F64" s="13">
        <v>1200</v>
      </c>
      <c r="G64" s="13">
        <f>SUM(E64*F64)</f>
        <v>48000</v>
      </c>
    </row>
    <row r="65" ht="13.5" customHeight="1"/>
    <row r="66" spans="1:7" s="44" customFormat="1" ht="13.5" customHeight="1">
      <c r="A66" s="17"/>
      <c r="B66" s="16" t="s">
        <v>44</v>
      </c>
      <c r="C66" s="16"/>
      <c r="D66" s="16"/>
      <c r="E66" s="16"/>
      <c r="F66" s="18"/>
      <c r="G66" s="18">
        <f>SUM(G60,G62)</f>
        <v>481100</v>
      </c>
    </row>
    <row r="67" spans="1:7" s="44" customFormat="1" ht="15">
      <c r="A67" s="8">
        <v>32</v>
      </c>
      <c r="B67" s="7" t="s">
        <v>15</v>
      </c>
      <c r="C67" s="23" t="s">
        <v>59</v>
      </c>
      <c r="D67" s="7"/>
      <c r="E67" s="7"/>
      <c r="F67" s="24">
        <v>0.35</v>
      </c>
      <c r="G67" s="12">
        <f>SUM(F67*G66)</f>
        <v>168385</v>
      </c>
    </row>
    <row r="68" spans="1:7" s="44" customFormat="1" ht="15">
      <c r="A68" s="17"/>
      <c r="B68" s="16" t="s">
        <v>60</v>
      </c>
      <c r="C68" s="35"/>
      <c r="D68" s="16"/>
      <c r="E68" s="16"/>
      <c r="F68" s="36"/>
      <c r="G68" s="18">
        <f>SUM(G66:G67)</f>
        <v>649485</v>
      </c>
    </row>
    <row r="69" spans="1:7" s="44" customFormat="1" ht="15">
      <c r="A69" s="8"/>
      <c r="B69" s="7" t="s">
        <v>57</v>
      </c>
      <c r="C69" s="23" t="s">
        <v>61</v>
      </c>
      <c r="D69" s="7"/>
      <c r="E69" s="7"/>
      <c r="F69" s="24">
        <v>0</v>
      </c>
      <c r="G69" s="37">
        <f>SUM(G68*F69)</f>
        <v>0</v>
      </c>
    </row>
    <row r="70" spans="1:7" s="44" customFormat="1" ht="15">
      <c r="A70" s="17"/>
      <c r="B70" s="16" t="s">
        <v>38</v>
      </c>
      <c r="C70" s="16"/>
      <c r="D70" s="16"/>
      <c r="E70" s="16"/>
      <c r="F70" s="18"/>
      <c r="G70" s="18">
        <f>SUM(G68:G69)</f>
        <v>649485</v>
      </c>
    </row>
  </sheetData>
  <mergeCells count="5">
    <mergeCell ref="A1:B1"/>
    <mergeCell ref="A2:B2"/>
    <mergeCell ref="A3:B3"/>
    <mergeCell ref="A4:B4"/>
    <mergeCell ref="A5:B5"/>
  </mergeCells>
  <printOptions/>
  <pageMargins left="0.7" right="0.7" top="0.75" bottom="0.75" header="0.3" footer="0.3"/>
  <pageSetup horizontalDpi="600" verticalDpi="600" orientation="landscape" scale="29" r:id="rId3"/>
  <headerFooter>
    <oddHeader xml:space="preserve">&amp;LFY25 Intramural Solicitation Budget and Obligation Plan </oddHead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70"/>
  <sheetViews>
    <sheetView workbookViewId="0" topLeftCell="A1">
      <selection activeCell="C16" sqref="C16"/>
    </sheetView>
  </sheetViews>
  <sheetFormatPr defaultColWidth="9.140625" defaultRowHeight="15"/>
  <cols>
    <col min="1" max="1" width="6.140625" style="6" customWidth="1"/>
    <col min="2" max="2" width="21.7109375" style="5" customWidth="1"/>
    <col min="3" max="3" width="34.140625" style="5" customWidth="1"/>
    <col min="4" max="4" width="27.8515625" style="5" customWidth="1"/>
    <col min="5" max="5" width="9.140625" style="5" customWidth="1"/>
    <col min="6" max="6" width="12.28125" style="13" customWidth="1"/>
    <col min="7" max="7" width="13.00390625" style="13" customWidth="1"/>
    <col min="8" max="16384" width="9.140625" style="9" customWidth="1"/>
  </cols>
  <sheetData>
    <row r="1" spans="1:7" ht="15">
      <c r="A1" s="38"/>
      <c r="B1" s="39"/>
      <c r="C1" s="40" t="s">
        <v>68</v>
      </c>
      <c r="D1" s="39"/>
      <c r="E1" s="39"/>
      <c r="F1" s="41"/>
      <c r="G1" s="42"/>
    </row>
    <row r="2" spans="1:7" ht="15">
      <c r="A2" s="75" t="s">
        <v>46</v>
      </c>
      <c r="B2" s="75"/>
      <c r="C2" s="50" t="str">
        <f>'2025 Lab A'!C1</f>
        <v>eBRAP Log number</v>
      </c>
      <c r="D2" s="50"/>
      <c r="E2" s="50"/>
      <c r="F2" s="50"/>
      <c r="G2" s="51"/>
    </row>
    <row r="3" spans="1:7" ht="15">
      <c r="A3" s="75" t="s">
        <v>66</v>
      </c>
      <c r="B3" s="75"/>
      <c r="C3" s="50" t="str">
        <f>'2025 Lab A'!C2</f>
        <v>Short title</v>
      </c>
      <c r="D3" s="50"/>
      <c r="E3" s="50"/>
      <c r="F3" s="50"/>
      <c r="G3" s="51"/>
    </row>
    <row r="4" spans="1:7" ht="15">
      <c r="A4" s="75" t="s">
        <v>47</v>
      </c>
      <c r="B4" s="75"/>
      <c r="C4" s="50" t="str">
        <f>'2025 Lab A'!C3</f>
        <v>PI Name</v>
      </c>
      <c r="D4" s="50"/>
      <c r="E4" s="50"/>
      <c r="F4" s="50"/>
      <c r="G4" s="51"/>
    </row>
    <row r="5" spans="1:7" ht="15">
      <c r="A5" s="80" t="s">
        <v>67</v>
      </c>
      <c r="B5" s="80"/>
      <c r="C5" s="50"/>
      <c r="D5" s="50"/>
      <c r="E5" s="50"/>
      <c r="F5" s="50"/>
      <c r="G5" s="51"/>
    </row>
    <row r="6" spans="1:7" ht="15">
      <c r="A6" s="80" t="s">
        <v>75</v>
      </c>
      <c r="B6" s="80"/>
      <c r="C6" s="47"/>
      <c r="D6" s="47"/>
      <c r="E6" s="47"/>
      <c r="F6" s="47"/>
      <c r="G6" s="48"/>
    </row>
    <row r="7" spans="1:7" s="43" customFormat="1" ht="25.5">
      <c r="A7" s="19" t="s">
        <v>0</v>
      </c>
      <c r="B7" s="20" t="s">
        <v>5</v>
      </c>
      <c r="C7" s="20" t="s">
        <v>7</v>
      </c>
      <c r="D7" s="20" t="s">
        <v>6</v>
      </c>
      <c r="E7" s="20" t="s">
        <v>17</v>
      </c>
      <c r="F7" s="21" t="s">
        <v>3</v>
      </c>
      <c r="G7" s="22" t="s">
        <v>8</v>
      </c>
    </row>
    <row r="9" spans="1:7" s="44" customFormat="1" ht="15">
      <c r="A9" s="8">
        <v>11</v>
      </c>
      <c r="B9" s="7" t="s">
        <v>9</v>
      </c>
      <c r="C9" s="7"/>
      <c r="D9" s="7"/>
      <c r="E9" s="7">
        <f>SUM(E10:E19)</f>
        <v>0.5</v>
      </c>
      <c r="F9" s="7"/>
      <c r="G9" s="12">
        <f>SUM(G10:G19)</f>
        <v>50000</v>
      </c>
    </row>
    <row r="10" spans="2:7" ht="15">
      <c r="B10" s="11"/>
      <c r="C10" s="5" t="s">
        <v>1</v>
      </c>
      <c r="E10" s="5">
        <v>0.5</v>
      </c>
      <c r="F10" s="13">
        <v>100000</v>
      </c>
      <c r="G10" s="13">
        <f>SUM(E10*F10)</f>
        <v>50000</v>
      </c>
    </row>
    <row r="11" spans="2:7" ht="15">
      <c r="B11" s="11"/>
      <c r="G11" s="13">
        <f aca="true" t="shared" si="0" ref="G11:G17">SUM(E11*F11)</f>
        <v>0</v>
      </c>
    </row>
    <row r="12" spans="2:7" ht="15">
      <c r="B12" s="11"/>
      <c r="G12" s="13">
        <f t="shared" si="0"/>
        <v>0</v>
      </c>
    </row>
    <row r="13" spans="2:7" ht="15">
      <c r="B13" s="11"/>
      <c r="G13" s="13">
        <f t="shared" si="0"/>
        <v>0</v>
      </c>
    </row>
    <row r="14" spans="2:7" ht="15">
      <c r="B14" s="11"/>
      <c r="G14" s="13">
        <f t="shared" si="0"/>
        <v>0</v>
      </c>
    </row>
    <row r="15" spans="2:7" ht="15">
      <c r="B15" s="11"/>
      <c r="G15" s="13">
        <f t="shared" si="0"/>
        <v>0</v>
      </c>
    </row>
    <row r="16" spans="2:7" ht="15">
      <c r="B16" s="11"/>
      <c r="G16" s="13">
        <f t="shared" si="0"/>
        <v>0</v>
      </c>
    </row>
    <row r="17" spans="2:7" ht="15">
      <c r="B17" s="11"/>
      <c r="G17" s="13">
        <f t="shared" si="0"/>
        <v>0</v>
      </c>
    </row>
    <row r="18" spans="2:7" ht="15">
      <c r="B18" s="11"/>
      <c r="G18" s="13">
        <f aca="true" t="shared" si="1" ref="G18:G19">SUM(E18*F18)</f>
        <v>0</v>
      </c>
    </row>
    <row r="19" spans="2:7" ht="15">
      <c r="B19" s="11"/>
      <c r="G19" s="13">
        <f t="shared" si="1"/>
        <v>0</v>
      </c>
    </row>
    <row r="20" spans="1:7" s="44" customFormat="1" ht="15">
      <c r="A20" s="8">
        <v>11</v>
      </c>
      <c r="B20" s="7" t="s">
        <v>10</v>
      </c>
      <c r="C20" s="7"/>
      <c r="D20" s="7"/>
      <c r="E20" s="7">
        <f>SUM(E21:E28)</f>
        <v>0.3</v>
      </c>
      <c r="F20" s="12"/>
      <c r="G20" s="12"/>
    </row>
    <row r="21" spans="3:7" ht="15">
      <c r="C21" s="5" t="s">
        <v>18</v>
      </c>
      <c r="E21" s="5">
        <v>0.3</v>
      </c>
      <c r="F21" s="13">
        <v>0</v>
      </c>
      <c r="G21" s="13">
        <f>SUM(E21*F21)</f>
        <v>0</v>
      </c>
    </row>
    <row r="22" ht="15">
      <c r="G22" s="13">
        <f aca="true" t="shared" si="2" ref="G22:G25">SUM(E22*F22)</f>
        <v>0</v>
      </c>
    </row>
    <row r="23" ht="15">
      <c r="G23" s="13">
        <f t="shared" si="2"/>
        <v>0</v>
      </c>
    </row>
    <row r="24" ht="15">
      <c r="G24" s="13">
        <f t="shared" si="2"/>
        <v>0</v>
      </c>
    </row>
    <row r="25" ht="15">
      <c r="G25" s="13">
        <f t="shared" si="2"/>
        <v>0</v>
      </c>
    </row>
    <row r="26" ht="15">
      <c r="G26" s="13">
        <f aca="true" t="shared" si="3" ref="G26:G28">SUM(E26*F26)</f>
        <v>0</v>
      </c>
    </row>
    <row r="27" ht="15">
      <c r="G27" s="13">
        <f t="shared" si="3"/>
        <v>0</v>
      </c>
    </row>
    <row r="28" ht="15">
      <c r="G28" s="13">
        <f t="shared" si="3"/>
        <v>0</v>
      </c>
    </row>
    <row r="29" spans="1:7" s="44" customFormat="1" ht="15">
      <c r="A29" s="8">
        <v>21</v>
      </c>
      <c r="B29" s="7" t="s">
        <v>11</v>
      </c>
      <c r="C29" s="7"/>
      <c r="D29" s="7"/>
      <c r="E29" s="7"/>
      <c r="F29" s="12"/>
      <c r="G29" s="12">
        <f>SUM(G30:G32)</f>
        <v>15000</v>
      </c>
    </row>
    <row r="30" spans="3:7" ht="15">
      <c r="C30" s="5" t="s">
        <v>26</v>
      </c>
      <c r="D30" s="5" t="s">
        <v>2</v>
      </c>
      <c r="E30" s="5">
        <v>3</v>
      </c>
      <c r="F30" s="13">
        <v>3000</v>
      </c>
      <c r="G30" s="13">
        <f>SUM(E30*F30)</f>
        <v>9000</v>
      </c>
    </row>
    <row r="31" spans="3:7" ht="15">
      <c r="C31" s="5" t="s">
        <v>27</v>
      </c>
      <c r="D31" s="5" t="s">
        <v>28</v>
      </c>
      <c r="E31" s="5">
        <v>2</v>
      </c>
      <c r="F31" s="13">
        <v>3000</v>
      </c>
      <c r="G31" s="13">
        <f>SUM(E31*F31)</f>
        <v>6000</v>
      </c>
    </row>
    <row r="32" ht="15">
      <c r="G32" s="13">
        <f>SUM(E32*F32)</f>
        <v>0</v>
      </c>
    </row>
    <row r="33" spans="1:7" s="44" customFormat="1" ht="15">
      <c r="A33" s="8">
        <v>22</v>
      </c>
      <c r="B33" s="7" t="s">
        <v>34</v>
      </c>
      <c r="C33" s="7"/>
      <c r="D33" s="7"/>
      <c r="E33" s="7"/>
      <c r="F33" s="12"/>
      <c r="G33" s="12">
        <f>SUM(G34:G35)</f>
        <v>2500</v>
      </c>
    </row>
    <row r="34" spans="1:7" ht="15">
      <c r="A34" s="10"/>
      <c r="B34" s="9"/>
      <c r="C34" s="9" t="s">
        <v>4</v>
      </c>
      <c r="D34" s="9" t="s">
        <v>19</v>
      </c>
      <c r="E34" s="9">
        <v>10</v>
      </c>
      <c r="F34" s="14">
        <v>250</v>
      </c>
      <c r="G34" s="14">
        <f>SUM(E34*F34)</f>
        <v>2500</v>
      </c>
    </row>
    <row r="35" ht="15">
      <c r="G35" s="14">
        <f>SUM(E35*F35)</f>
        <v>0</v>
      </c>
    </row>
    <row r="36" spans="1:7" s="44" customFormat="1" ht="15">
      <c r="A36" s="8">
        <v>23</v>
      </c>
      <c r="B36" s="7" t="s">
        <v>33</v>
      </c>
      <c r="C36" s="7"/>
      <c r="D36" s="7"/>
      <c r="E36" s="7"/>
      <c r="F36" s="12"/>
      <c r="G36" s="12">
        <f>SUM(G37:G38)</f>
        <v>8000</v>
      </c>
    </row>
    <row r="37" spans="3:7" ht="15">
      <c r="C37" s="5" t="s">
        <v>20</v>
      </c>
      <c r="D37" s="5" t="s">
        <v>21</v>
      </c>
      <c r="E37" s="5">
        <v>1</v>
      </c>
      <c r="F37" s="13">
        <v>8000</v>
      </c>
      <c r="G37" s="13">
        <f>SUM(E37*F37)</f>
        <v>8000</v>
      </c>
    </row>
    <row r="38" ht="15">
      <c r="G38" s="13">
        <f>SUM(E38*F38)</f>
        <v>0</v>
      </c>
    </row>
    <row r="39" spans="1:7" s="44" customFormat="1" ht="15">
      <c r="A39" s="8">
        <v>24</v>
      </c>
      <c r="B39" s="7" t="s">
        <v>12</v>
      </c>
      <c r="C39" s="7"/>
      <c r="D39" s="7"/>
      <c r="E39" s="7"/>
      <c r="F39" s="12"/>
      <c r="G39" s="12">
        <f>SUM(G40:G41)</f>
        <v>5000</v>
      </c>
    </row>
    <row r="40" spans="3:7" ht="15">
      <c r="C40" s="5" t="s">
        <v>22</v>
      </c>
      <c r="D40" s="5" t="s">
        <v>23</v>
      </c>
      <c r="E40" s="5">
        <v>2</v>
      </c>
      <c r="F40" s="13">
        <v>2500</v>
      </c>
      <c r="G40" s="13">
        <f>SUM(E40*F40)</f>
        <v>5000</v>
      </c>
    </row>
    <row r="41" ht="15">
      <c r="G41" s="13">
        <f>SUM(E41*F41)</f>
        <v>0</v>
      </c>
    </row>
    <row r="42" spans="1:7" s="44" customFormat="1" ht="15">
      <c r="A42" s="8">
        <v>25</v>
      </c>
      <c r="B42" s="7" t="s">
        <v>35</v>
      </c>
      <c r="C42" s="7"/>
      <c r="D42" s="7"/>
      <c r="E42" s="7"/>
      <c r="F42" s="12"/>
      <c r="G42" s="12">
        <f>SUM(G43,G47)</f>
        <v>165000</v>
      </c>
    </row>
    <row r="43" spans="1:7" s="44" customFormat="1" ht="15">
      <c r="A43" s="8">
        <v>25</v>
      </c>
      <c r="B43" s="15" t="s">
        <v>36</v>
      </c>
      <c r="C43" s="7"/>
      <c r="D43" s="7"/>
      <c r="E43" s="7">
        <f>SUM(E44:E46)</f>
        <v>2</v>
      </c>
      <c r="F43" s="12"/>
      <c r="G43" s="12">
        <f>SUM(G44:G46)</f>
        <v>130000</v>
      </c>
    </row>
    <row r="44" spans="3:7" ht="15">
      <c r="C44" s="45" t="s">
        <v>69</v>
      </c>
      <c r="D44" s="5" t="s">
        <v>24</v>
      </c>
      <c r="E44" s="5">
        <v>1</v>
      </c>
      <c r="F44" s="13">
        <v>60000</v>
      </c>
      <c r="G44" s="13">
        <f>SUM(E44*F44)</f>
        <v>60000</v>
      </c>
    </row>
    <row r="45" spans="3:7" ht="15">
      <c r="C45" s="45" t="s">
        <v>69</v>
      </c>
      <c r="D45" s="5" t="s">
        <v>25</v>
      </c>
      <c r="E45" s="5">
        <v>1</v>
      </c>
      <c r="F45" s="13">
        <v>70000</v>
      </c>
      <c r="G45" s="13">
        <f>SUM(E45*F45)</f>
        <v>70000</v>
      </c>
    </row>
    <row r="46" ht="15">
      <c r="G46" s="13">
        <f>SUM(E46*F46)</f>
        <v>0</v>
      </c>
    </row>
    <row r="47" spans="1:7" s="44" customFormat="1" ht="15">
      <c r="A47" s="8">
        <v>25</v>
      </c>
      <c r="B47" s="15" t="s">
        <v>37</v>
      </c>
      <c r="C47" s="7"/>
      <c r="D47" s="7"/>
      <c r="E47" s="7"/>
      <c r="F47" s="12"/>
      <c r="G47" s="12">
        <f>SUM(G48:G50)</f>
        <v>35000</v>
      </c>
    </row>
    <row r="48" spans="3:7" ht="15">
      <c r="C48" s="5" t="s">
        <v>29</v>
      </c>
      <c r="E48" s="5">
        <v>1</v>
      </c>
      <c r="F48" s="13">
        <v>35000</v>
      </c>
      <c r="G48" s="13">
        <f>SUM(E48*F48)</f>
        <v>35000</v>
      </c>
    </row>
    <row r="49" ht="15">
      <c r="G49" s="13">
        <f aca="true" t="shared" si="4" ref="G49:G50">SUM(E49*F49)</f>
        <v>0</v>
      </c>
    </row>
    <row r="50" ht="15">
      <c r="G50" s="13">
        <f t="shared" si="4"/>
        <v>0</v>
      </c>
    </row>
    <row r="51" spans="1:7" s="44" customFormat="1" ht="15">
      <c r="A51" s="8">
        <v>26</v>
      </c>
      <c r="B51" s="7" t="s">
        <v>13</v>
      </c>
      <c r="C51" s="7"/>
      <c r="D51" s="7"/>
      <c r="E51" s="7"/>
      <c r="F51" s="12"/>
      <c r="G51" s="12">
        <f>SUM(G52:G55)</f>
        <v>60600</v>
      </c>
    </row>
    <row r="52" spans="3:7" ht="15">
      <c r="C52" s="5" t="s">
        <v>30</v>
      </c>
      <c r="E52" s="5">
        <v>1</v>
      </c>
      <c r="F52" s="13">
        <v>40000</v>
      </c>
      <c r="G52" s="13">
        <f>SUM(E52*F52)</f>
        <v>40000</v>
      </c>
    </row>
    <row r="53" spans="3:7" ht="15">
      <c r="C53" s="5" t="s">
        <v>31</v>
      </c>
      <c r="E53" s="5">
        <v>1</v>
      </c>
      <c r="F53" s="13">
        <v>20000</v>
      </c>
      <c r="G53" s="13">
        <f>SUM(E53*F53)</f>
        <v>20000</v>
      </c>
    </row>
    <row r="54" spans="3:7" ht="15">
      <c r="C54" s="5" t="s">
        <v>40</v>
      </c>
      <c r="E54" s="5">
        <v>40</v>
      </c>
      <c r="F54" s="13">
        <v>15</v>
      </c>
      <c r="G54" s="13">
        <f>SUM(E54*F54)</f>
        <v>600</v>
      </c>
    </row>
    <row r="55" ht="15">
      <c r="G55" s="13">
        <f>SUM(E55*F55)</f>
        <v>0</v>
      </c>
    </row>
    <row r="56" spans="1:7" s="44" customFormat="1" ht="15">
      <c r="A56" s="8">
        <v>31</v>
      </c>
      <c r="B56" s="7" t="s">
        <v>14</v>
      </c>
      <c r="C56" s="7"/>
      <c r="D56" s="7"/>
      <c r="E56" s="7"/>
      <c r="F56" s="12"/>
      <c r="G56" s="12">
        <f>SUM(G57:G59)</f>
        <v>120000</v>
      </c>
    </row>
    <row r="57" spans="3:7" ht="15">
      <c r="C57" s="5" t="s">
        <v>32</v>
      </c>
      <c r="E57" s="5">
        <v>1</v>
      </c>
      <c r="F57" s="13">
        <v>120000</v>
      </c>
      <c r="G57" s="13">
        <f>SUM(E57*F57)</f>
        <v>120000</v>
      </c>
    </row>
    <row r="58" ht="15">
      <c r="G58" s="13">
        <f aca="true" t="shared" si="5" ref="G58:G59">SUM(E58*F58)</f>
        <v>0</v>
      </c>
    </row>
    <row r="59" ht="15">
      <c r="G59" s="13">
        <f t="shared" si="5"/>
        <v>0</v>
      </c>
    </row>
    <row r="60" spans="1:7" s="44" customFormat="1" ht="15">
      <c r="A60" s="17"/>
      <c r="B60" s="16" t="s">
        <v>45</v>
      </c>
      <c r="C60" s="16"/>
      <c r="D60" s="16"/>
      <c r="E60" s="16"/>
      <c r="F60" s="18"/>
      <c r="G60" s="18">
        <f>SUM(G9,G29,G33,G36,G39,G42,G51,G56)</f>
        <v>426100</v>
      </c>
    </row>
    <row r="62" spans="1:7" s="44" customFormat="1" ht="15">
      <c r="A62" s="8"/>
      <c r="B62" s="7" t="s">
        <v>16</v>
      </c>
      <c r="C62" s="7"/>
      <c r="D62" s="7"/>
      <c r="E62" s="7"/>
      <c r="F62" s="12"/>
      <c r="G62" s="12">
        <f>SUM(G63:G65)</f>
        <v>55000</v>
      </c>
    </row>
    <row r="63" spans="1:7" ht="15">
      <c r="A63" s="10"/>
      <c r="B63" s="9"/>
      <c r="C63" s="9" t="s">
        <v>39</v>
      </c>
      <c r="D63" s="9" t="s">
        <v>42</v>
      </c>
      <c r="E63" s="9">
        <v>5</v>
      </c>
      <c r="F63" s="14">
        <v>1400</v>
      </c>
      <c r="G63" s="14">
        <f>SUM(E63*F63)</f>
        <v>7000</v>
      </c>
    </row>
    <row r="64" spans="3:7" ht="13.5" customHeight="1">
      <c r="C64" s="5" t="s">
        <v>41</v>
      </c>
      <c r="D64" s="5" t="s">
        <v>43</v>
      </c>
      <c r="E64" s="5">
        <v>40</v>
      </c>
      <c r="F64" s="13">
        <v>1200</v>
      </c>
      <c r="G64" s="13">
        <f>SUM(E64*F64)</f>
        <v>48000</v>
      </c>
    </row>
    <row r="65" ht="13.5" customHeight="1"/>
    <row r="66" spans="1:7" s="44" customFormat="1" ht="13.5" customHeight="1">
      <c r="A66" s="17"/>
      <c r="B66" s="16" t="s">
        <v>44</v>
      </c>
      <c r="C66" s="16"/>
      <c r="D66" s="16"/>
      <c r="E66" s="16"/>
      <c r="F66" s="18"/>
      <c r="G66" s="18">
        <f>SUM(G60,G62)</f>
        <v>481100</v>
      </c>
    </row>
    <row r="67" spans="1:7" s="44" customFormat="1" ht="15">
      <c r="A67" s="8">
        <v>32</v>
      </c>
      <c r="B67" s="7" t="s">
        <v>15</v>
      </c>
      <c r="C67" s="23" t="s">
        <v>59</v>
      </c>
      <c r="D67" s="7"/>
      <c r="E67" s="7"/>
      <c r="F67" s="24">
        <v>0.35</v>
      </c>
      <c r="G67" s="12">
        <f>SUM(F67*G66)</f>
        <v>168385</v>
      </c>
    </row>
    <row r="68" spans="1:7" s="44" customFormat="1" ht="15">
      <c r="A68" s="17"/>
      <c r="B68" s="16" t="s">
        <v>60</v>
      </c>
      <c r="C68" s="35"/>
      <c r="D68" s="16"/>
      <c r="E68" s="16"/>
      <c r="F68" s="36"/>
      <c r="G68" s="18">
        <f>SUM(G66:G67)</f>
        <v>649485</v>
      </c>
    </row>
    <row r="69" spans="1:7" s="44" customFormat="1" ht="15">
      <c r="A69" s="8"/>
      <c r="B69" s="7" t="s">
        <v>57</v>
      </c>
      <c r="C69" s="23" t="s">
        <v>61</v>
      </c>
      <c r="D69" s="7"/>
      <c r="E69" s="7"/>
      <c r="F69" s="24">
        <v>0</v>
      </c>
      <c r="G69" s="37">
        <f>SUM(G68*F69)</f>
        <v>0</v>
      </c>
    </row>
    <row r="70" spans="1:7" s="44" customFormat="1" ht="15">
      <c r="A70" s="17"/>
      <c r="B70" s="16" t="s">
        <v>38</v>
      </c>
      <c r="C70" s="16"/>
      <c r="D70" s="16"/>
      <c r="E70" s="16"/>
      <c r="F70" s="18"/>
      <c r="G70" s="18">
        <f>SUM(G68:G69)</f>
        <v>649485</v>
      </c>
    </row>
  </sheetData>
  <mergeCells count="5"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horizontalDpi="600" verticalDpi="600" orientation="landscape" scale="29" r:id="rId3"/>
  <headerFooter>
    <oddHeader xml:space="preserve">&amp;LFY25 Intramural Solicitation Budget and Obligation Plan </oddHeader>
  </headerFooter>
  <legacyDrawing r:id="rId2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item1.xml><?xml version="1.0" encoding="utf-8"?>
<WrappedLabelHistory xmlns:xsi="http://www.w3.org/2001/XMLSchema-instance" xmlns:xsd="http://www.w3.org/2001/XMLSchema" xmlns="http://www.boldonjames.com/2016/02/Classifier/internal/wrappedLabelHistory">
  <Value>PD94bWwgdmVyc2lvbj0iMS4wIiBlbmNvZGluZz0idXMtYXNjaWkiPz48bGFiZWxIaXN0b3J5IHhtbG5zOnhzaT0iaHR0cDovL3d3dy53My5vcmcvMjAwMS9YTUxTY2hlbWEtaW5zdGFuY2UiIHhtbG5zOnhzZD0iaHR0cDovL3d3dy53My5vcmcvMjAwMS9YTUxTY2hlbWEiIHhtbG5zPSJodHRwOi8vd3d3LmJvbGRvbmphbWVzLmNvbS8yMDE2LzAyL0NsYXNzaWZpZXIvaW50ZXJuYWwvbGFiZWxIaXN0b3J5Ij48aXRlbT48c2lzbCBzaXNsVmVyc2lvbj0iMCIgcG9saWN5PSJjOGQ1NzYwZS02MzhhLTQ3ZTgtOWUyZS0xMjI2YzJjYjI2OGQiIG9yaWdpbj0idXNlclNlbGVjdGVkIj48ZWxlbWVudCB1aWQ9IjQyODM0YmZiLTFlYzEtNGJlYi1iZDY0LWViODNmYjNjYjNmMyIgdmFsdWU9IiIgeG1sbnM9Imh0dHA6Ly93d3cuYm9sZG9uamFtZXMuY29tLzIwMDgvMDEvc2llL2ludGVybmFsL2xhYmVsIiAvPjwvc2lzbD48VXNlck5hbWU+TEVJRE9TLUNPUlBceXVlbmdlcmo8L1VzZXJOYW1lPjxEYXRlVGltZT4zLzE1LzIwMTkgNTo0MDozNCBQTTwvRGF0ZVRpbWU+PExhYmVsU3RyaW5nPlVucmVzdHJpY3RlZDwvTGFiZWxTdHJpbmc+PC9pdGVtPjwvbGFiZWxIaXN0b3J5Pg==</Value>
</WrappedLabelHistory>
</file>

<file path=customXml/item2.xml><?xml version="1.0" encoding="utf-8"?>
<sisl xmlns:xsi="http://www.w3.org/2001/XMLSchema-instance" xmlns:xsd="http://www.w3.org/2001/XMLSchema" xmlns="http://www.boldonjames.com/2008/01/sie/internal/label" sislVersion="0" policy="c8d5760e-638a-47e8-9e2e-1226c2cb268d" origin="userSelected">
  <element uid="42834bfb-1ec1-4beb-bd64-eb83fb3cb3f3" value=""/>
</sisl>
</file>

<file path=customXml/itemProps1.xml><?xml version="1.0" encoding="utf-8"?>
<ds:datastoreItem xmlns:ds="http://schemas.openxmlformats.org/officeDocument/2006/customXml" ds:itemID="{FEA775A2-4665-467D-A63F-062AC3E87C33}">
  <ds:schemaRefs>
    <ds:schemaRef ds:uri="http://www.w3.org/2001/XMLSchema"/>
    <ds:schemaRef ds:uri="http://www.boldonjames.com/2016/02/Classifier/internal/wrappedLabelHistory"/>
  </ds:schemaRefs>
</ds:datastoreItem>
</file>

<file path=customXml/itemProps2.xml><?xml version="1.0" encoding="utf-8"?>
<ds:datastoreItem xmlns:ds="http://schemas.openxmlformats.org/officeDocument/2006/customXml" ds:itemID="{38909512-C6C0-4A07-85D5-5A7BF892FBA9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DHA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Dertzbaugh, Mark T CIV USARMY MEDCOM USAMRIID (US)</dc:creator>
  <cp:keywords/>
  <dc:description/>
  <cp:lastModifiedBy>Renee Davis</cp:lastModifiedBy>
  <dcterms:created xsi:type="dcterms:W3CDTF">2018-08-24T14:55:34Z</dcterms:created>
  <dcterms:modified xsi:type="dcterms:W3CDTF">2023-06-26T11:47:30Z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adfae490-a11a-4f23-9045-d49b88577c6e</vt:lpwstr>
  </property>
  <property fmtid="{D5CDD505-2E9C-101B-9397-08002B2CF9AE}" pid="3" name="bjSaver">
    <vt:lpwstr>7/RwNCE1+jN6/1xBaSIzi/2o1wgPZ+mX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policy="c8d5760e-638a-47e8-9e2e-1226c2cb268d" origin="userSelected" xmlns="http://www.boldonj</vt:lpwstr>
  </property>
  <property fmtid="{D5CDD505-2E9C-101B-9397-08002B2CF9AE}" pid="5" name="bjDocumentLabelXML-0">
    <vt:lpwstr>ames.com/2008/01/sie/internal/label"&gt;&lt;element uid="42834bfb-1ec1-4beb-bd64-eb83fb3cb3f3" value="" /&gt;&lt;/sisl&gt;</vt:lpwstr>
  </property>
  <property fmtid="{D5CDD505-2E9C-101B-9397-08002B2CF9AE}" pid="6" name="bjDocumentSecurityLabel">
    <vt:lpwstr>Unrestricted</vt:lpwstr>
  </property>
  <property fmtid="{D5CDD505-2E9C-101B-9397-08002B2CF9AE}" pid="7" name="bjLabelHistoryID">
    <vt:lpwstr>{FEA775A2-4665-467D-A63F-062AC3E87C33}</vt:lpwstr>
  </property>
</Properties>
</file>